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75" windowWidth="18195" windowHeight="10815" firstSheet="3" activeTab="3"/>
  </bookViews>
  <sheets>
    <sheet name="APRESENTAÇÃO" sheetId="1" r:id="rId1"/>
    <sheet name="ORIENTAÇÕES GERAIS" sheetId="2" r:id="rId2"/>
    <sheet name="ORÇAMENTOS" sheetId="3" r:id="rId3"/>
    <sheet name="BDI" sheetId="4" r:id="rId4"/>
    <sheet name="Plan4" sheetId="5" state="hidden" r:id="rId5"/>
  </sheets>
  <definedNames>
    <definedName name="_xlnm.Print_Area" localSheetId="0">'APRESENTAÇÃO'!$A$1:$A$16</definedName>
    <definedName name="_xlnm.Print_Area" localSheetId="3">'BDI'!$B$1:$U$35</definedName>
    <definedName name="_xlnm.Print_Area" localSheetId="2">'ORÇAMENTOS'!$A$1:$A$38</definedName>
    <definedName name="_xlnm.Print_Area" localSheetId="1">'ORIENTAÇÕES GERAIS'!$A$1:$A$23</definedName>
  </definedNames>
  <calcPr fullCalcOnLoad="1"/>
</workbook>
</file>

<file path=xl/sharedStrings.xml><?xml version="1.0" encoding="utf-8"?>
<sst xmlns="http://schemas.openxmlformats.org/spreadsheetml/2006/main" count="136" uniqueCount="123">
  <si>
    <t>&gt; O orçamento deverá estar assinado pelo profissional responsável pela sua elaboração, contendo nome, título e nº do CAU/CREA na identificação.
&gt; Deverá conter o número da ART/RRT do responsável técnico pelo orçamento. 
&gt; Deverá informar se o orçamento considerou ou não a Lei 13.161/2015 referente à desoneração Previdenciária. 
&gt; Deverá informar se os encargos sociais utilizados são os mesmos do SINAPI ou informar os percentuais utilizados (no caso de utilizar percentual diferente do SINAPI, deverá ser apresentada a Planilha Discriminativa dos Encargos Sociais, conforme informado abaixo).
&gt; Para possibilitar a elaboração da Curva ABC de Serviços, todas as planilhas deverão ser apresentadas também em formato digital (planilha eletrônica editável, permitindo fazer a Curva ABC).
&gt; Ao utilizar planilhas eletrônicas solicitamos que sejam usadas as funções TRUNCAR ou ARRED, limitando os valores a duas casas decimais.</t>
  </si>
  <si>
    <t>DECLARAÇÕES</t>
  </si>
  <si>
    <t>&gt; É obrigatória a apresentação de planilha discriminando o BDI adotado no orçamento. Recomendamos a leitura do Acórdão TCU Plenária 2622/2013.
&gt; Caso tenha sido adotado mais de um BDI, deve haver a demonstração do cálculo para cada um deles. 
&gt; Deverá ser fornecida declaração do percentual de ISS e a base de cálculo para a aplicação do imposto praticado no município onde ocorrerá a obra. Esta declaração poderá estar contida na "Planilha de Detalhamento do BDI", conforme o exemplo fornecido pela CAIXA na aba BDI.
&gt; Deverá ser avaliado e declarado o regime de contribuição previdenciária mais adequado ao Tomador. Esta declaração poderá estar contida na "Planilha de Detalhamento do BDI", conforme o exemplo fornecido pela CAIXA na aba BDI.</t>
  </si>
  <si>
    <t>&gt; Caso a desoneração seja a modalidade de contribuição previdenciária mais adequada, para verificar se o BDI adotado está contido nos limites do Acórdão TCU 2622/2013, inicialmente deve ser calculado o BDI sem a parcela de desoneração do INSS. Após a verificação da adequação aos percentuais admissíveis, incluir a parcela de 4,5 % referente à desoneração previdenciária (a planilha modelo da aba BDI já calcula as duas opções, dispensando esta operação). 
&gt; A planilha deverá estar assinada pelo responsável técnico pelo orçamento. 
&gt; Caso seja adotado BDI diferente do estabelecido no Acórdão TCU, a planilha deve vir acompanhada de justificativa técnica fundamentando os valores adotados. A justificativa será analisada pela CAIXA. 
&gt; Recomendamos atenção ao valor de ISS informado no item Tributos. Na fórmula estabelecida pelo TCU, o percentual de ISS considera como base de cálculo o faturamento de todos os serviços da obra, e não só a mão-de-obra. Dependendo da legislação municipal, o percentual pode precisar ser ajustado para que possa incidir sobre o valor total da obra. 
VER MODELO NA PLANILHA "BDI"</t>
  </si>
  <si>
    <t>Orçamento COM A DESONERAÇÃO prevista na Lei 13.161/2015</t>
  </si>
  <si>
    <t>Orçamento SEM A DESONERAÇÃO prevista na Lei  13.161/2015</t>
  </si>
  <si>
    <t>Observações:</t>
  </si>
  <si>
    <t>Tomador</t>
  </si>
  <si>
    <t>Mediana</t>
  </si>
  <si>
    <t>Assinatura do Responsável Técnico pelo orçamento</t>
  </si>
  <si>
    <t>Nº ART ou RRT do orçamento</t>
  </si>
  <si>
    <t>Título, Nome e CREA/CAU do Responsável Técnico pelo orçamento</t>
  </si>
  <si>
    <t>Data</t>
  </si>
  <si>
    <t>Planilha de Detalhamento do BDI</t>
  </si>
  <si>
    <t>Nome da Obra</t>
  </si>
  <si>
    <t>Município da Obra</t>
  </si>
  <si>
    <t>Tipo de Obra</t>
  </si>
  <si>
    <t>Contribuição Previdenciária</t>
  </si>
  <si>
    <t>Parcelas do BDI</t>
  </si>
  <si>
    <t>Valor percentual adotado</t>
  </si>
  <si>
    <t>Limites das parcelas do BDI para obras do tipo acima selecionado.
Acórdão TCU 2622/2013</t>
  </si>
  <si>
    <t>Mín</t>
  </si>
  <si>
    <t>Med.</t>
  </si>
  <si>
    <t>Máx.</t>
  </si>
  <si>
    <r>
      <t xml:space="preserve">(AC) - </t>
    </r>
    <r>
      <rPr>
        <sz val="9"/>
        <rFont val="Arial"/>
        <family val="2"/>
      </rPr>
      <t>Administração Central</t>
    </r>
  </si>
  <si>
    <r>
      <t xml:space="preserve">(S) + (G) - </t>
    </r>
    <r>
      <rPr>
        <sz val="9"/>
        <rFont val="Arial"/>
        <family val="2"/>
      </rPr>
      <t>Seguro e Garantia</t>
    </r>
  </si>
  <si>
    <r>
      <t xml:space="preserve">(R) - </t>
    </r>
    <r>
      <rPr>
        <sz val="9"/>
        <rFont val="Arial"/>
        <family val="2"/>
      </rPr>
      <t>Risco</t>
    </r>
  </si>
  <si>
    <r>
      <t xml:space="preserve">(DF) - </t>
    </r>
    <r>
      <rPr>
        <sz val="9"/>
        <rFont val="Arial"/>
        <family val="2"/>
      </rPr>
      <t>Despesas Financeiras</t>
    </r>
  </si>
  <si>
    <r>
      <t xml:space="preserve">(L) - </t>
    </r>
    <r>
      <rPr>
        <sz val="9"/>
        <rFont val="Arial"/>
        <family val="2"/>
      </rPr>
      <t>Lucro</t>
    </r>
  </si>
  <si>
    <r>
      <t>(I</t>
    </r>
    <r>
      <rPr>
        <b/>
        <sz val="6"/>
        <rFont val="Arial"/>
        <family val="2"/>
      </rPr>
      <t>1</t>
    </r>
    <r>
      <rPr>
        <b/>
        <sz val="10"/>
        <rFont val="Arial"/>
        <family val="2"/>
      </rPr>
      <t xml:space="preserve">) - </t>
    </r>
    <r>
      <rPr>
        <sz val="10"/>
        <rFont val="Arial"/>
        <family val="2"/>
      </rPr>
      <t>PIS</t>
    </r>
  </si>
  <si>
    <r>
      <t>(I</t>
    </r>
    <r>
      <rPr>
        <b/>
        <sz val="5"/>
        <rFont val="Arial"/>
        <family val="2"/>
      </rPr>
      <t>2</t>
    </r>
    <r>
      <rPr>
        <b/>
        <sz val="10"/>
        <rFont val="Arial"/>
        <family val="2"/>
      </rPr>
      <t xml:space="preserve">) - </t>
    </r>
    <r>
      <rPr>
        <sz val="10"/>
        <rFont val="Arial"/>
        <family val="0"/>
      </rPr>
      <t>COFINS</t>
    </r>
  </si>
  <si>
    <r>
      <t>(I</t>
    </r>
    <r>
      <rPr>
        <b/>
        <sz val="5"/>
        <rFont val="Arial"/>
        <family val="2"/>
      </rPr>
      <t>3</t>
    </r>
    <r>
      <rPr>
        <b/>
        <sz val="10"/>
        <rFont val="Arial"/>
        <family val="2"/>
      </rPr>
      <t xml:space="preserve">) - </t>
    </r>
    <r>
      <rPr>
        <sz val="10"/>
        <rFont val="Arial"/>
        <family val="0"/>
      </rPr>
      <t>ISS</t>
    </r>
  </si>
  <si>
    <r>
      <t>(I</t>
    </r>
    <r>
      <rPr>
        <b/>
        <sz val="5"/>
        <rFont val="Arial"/>
        <family val="2"/>
      </rPr>
      <t>4</t>
    </r>
    <r>
      <rPr>
        <b/>
        <sz val="10"/>
        <rFont val="Arial"/>
        <family val="2"/>
      </rPr>
      <t xml:space="preserve">) - </t>
    </r>
    <r>
      <rPr>
        <sz val="10"/>
        <rFont val="Arial"/>
        <family val="0"/>
      </rPr>
      <t>Contrib. Previdenciária</t>
    </r>
  </si>
  <si>
    <t>BDI Adotado</t>
  </si>
  <si>
    <t>Valor para simples conferência do enquadramento do BDI nos limites estabelecidos pelo Acórdão TCU 2622/2013</t>
  </si>
  <si>
    <t>Limites do valor do BDI para obras do tipo acima selecionado.
Acórdão TCU 2622/2013</t>
  </si>
  <si>
    <r>
      <t>BDI desconsiderando a parcela 
(I</t>
    </r>
    <r>
      <rPr>
        <sz val="6"/>
        <rFont val="Arial"/>
        <family val="2"/>
      </rPr>
      <t>4</t>
    </r>
    <r>
      <rPr>
        <sz val="8"/>
        <rFont val="Arial"/>
        <family val="2"/>
      </rPr>
      <t>) contribuição previdenciária</t>
    </r>
  </si>
  <si>
    <t>1º Quartil</t>
  </si>
  <si>
    <t>3º Quartil</t>
  </si>
  <si>
    <t>LIMITES das PARCELAS componentes do BDI conforme Acórdão 2622/2013-TCU</t>
  </si>
  <si>
    <t>Tipo 1</t>
  </si>
  <si>
    <t>Tipo 2</t>
  </si>
  <si>
    <t>Tipo 3</t>
  </si>
  <si>
    <t>Tipo 4</t>
  </si>
  <si>
    <t>Tipo 5</t>
  </si>
  <si>
    <t>Tipo 6</t>
  </si>
  <si>
    <t>AC: taxa de administração central</t>
  </si>
  <si>
    <t>S+G: taxa de seguros e garantias</t>
  </si>
  <si>
    <t>R: taxa de riscos</t>
  </si>
  <si>
    <t>DF: taxa de despesas financeiras</t>
  </si>
  <si>
    <t>L: taxa de lucro/remuneração</t>
  </si>
  <si>
    <t>PIS</t>
  </si>
  <si>
    <t>COFINS</t>
  </si>
  <si>
    <t>ISSQN</t>
  </si>
  <si>
    <t>LEI DESONERAÇÃO</t>
  </si>
  <si>
    <t>I: Percentual de impostos sem a Desoneração</t>
  </si>
  <si>
    <t>Valor escolhido na Planilha BDI</t>
  </si>
  <si>
    <t>BDIs Adminssíveis por tipo de obra</t>
  </si>
  <si>
    <t>Construção de edifícios</t>
  </si>
  <si>
    <t>Construção de rodovias e ferrovias</t>
  </si>
  <si>
    <t>Construção de redes de abastecimento de água, coleta de esgoto e construções correlatas</t>
  </si>
  <si>
    <t>Construção e manutenção de estações e redes de distribuição de energia elétrica</t>
  </si>
  <si>
    <t>Obras portuárias, marítimas e fluviais</t>
  </si>
  <si>
    <t>Fornecimento de materiais e equipamentos</t>
  </si>
  <si>
    <t>'</t>
  </si>
  <si>
    <t>Opção</t>
  </si>
  <si>
    <t>Planilha Orçamentária</t>
  </si>
  <si>
    <t>Documentos que compõem o orçamento</t>
  </si>
  <si>
    <t>Referências de preços</t>
  </si>
  <si>
    <t>Recomendamos a leitura do Decreto 7.983/2013</t>
  </si>
  <si>
    <t xml:space="preserve">&gt; Como publicações técnicas especializadas entendem-se as tabelas de custos de sistemas de orçamento e revistas das áreas de saneamento, habitação e infraestrutura urbana, tais como, PINI/TCPO, Construção Mercado.
</t>
  </si>
  <si>
    <t>SISTEMAS CONSTRUTIVOS INOVADORES E NÃO CONVENCIONAIS</t>
  </si>
  <si>
    <t>Se constar da proposta intervenção ou construção com utilização de materiais, componentes ou processo construtivo não convencional ou inovador, será solicitada a descrição detalhada e justificativa circunstanciada, explicitando os ganhos de custo, prazo e/ou desempenho alcançados com a adoção da inovação.
À justificativa mencionada, são anexados o Relatório Técnico de Avaliação, contendo maifestação conclusiva sobre o desempenho do sistema avaliado, e os resultados de ensaios, realizados por laboratório acreditado pelo INMETRO, preferencialmente uma ITA ligada ao SINAT-PBQP-H, que comprovem desempenho suficiente nos requisitos de segurança estrutural e durabilidade.</t>
  </si>
  <si>
    <r>
      <t xml:space="preserve">PLANILHA BDI </t>
    </r>
    <r>
      <rPr>
        <sz val="10"/>
        <rFont val="Arial"/>
        <family val="0"/>
      </rPr>
      <t>- Esta aba contém um modelo de planilha para a apresentaçao do BDI contemplando as recentes orientações do TCU. Preencha todos os campos de cor verde e selecione o tipo de obra e o tipo de contribuição previdenciária. Após o preenchimento, todas as as células deverão ficar na cor branca, inclusive as células que contém alertas.</t>
    </r>
  </si>
  <si>
    <r>
      <t xml:space="preserve">BASQUETE 
</t>
    </r>
    <r>
      <rPr>
        <sz val="10"/>
        <rFont val="Arial"/>
        <family val="2"/>
      </rPr>
      <t xml:space="preserve">As medidas são de 28 metros de comprimento por 15 metros de largura. As linhas demarcatórias deverão estar afastadas de qualquer obstáculo no mínimo 2 metros. </t>
    </r>
  </si>
  <si>
    <t>Caso o valor da aquisição, indenização ou desapropriação componham o investimento, deverá ser apresentado laudo de avaliação de bens de acordo com a NBR 14.653 da ABNT.
A área a ser indenizada ou desapropriada deve estar contida na área da intervenção e o laudo de avaliação deve ser específico para essa área.</t>
  </si>
  <si>
    <t>&gt; A CAIXA publica o SINAPI nas modalidades DESONERADO e SEM DESONERAÇÃO. Deve ser utilizada a tabela adequada ao tipo de obra e legislação previdenciária vigente.</t>
  </si>
  <si>
    <t>&gt; A pesquisa de mercado apura no mínimo três cotações, que devem ser apresentadas por meio de quadro resumo, assinado pelo responsável técnico do orçamento (ver abaixo orientações para o preenchimento da Planilha de Cotações de Mercado).</t>
  </si>
  <si>
    <t>&gt; Na utilização de composições de serviços diferentes das existentes no SICRO/SINAPI, tais como as de companhias de saneamento ou de publicações especializadas, estas deverão ser apresentadas de forma analítica.
&gt; Deverá ser adotado um código ou numeração na planilha orçamentária que permita a identificação da composição na planilha de composições analíticas.
&gt; As composições deverão fazer referência ao sistema ou publicação utilizados, indicando a data e/ou versão e o código da composição utilizado no sistema/publicação (ex. Fonte - PINI TCPO 14, ABR/2014, Cód 02455.1.2 - Cravação de estaca metálica perfil "I").
&gt; A CAIXA irá verificar as composições relativas a mobilização, desmobilização, canteiro, acampamento e administração local. Também será analisada a seleção das parcelas de custo mais relevantes, contemplando no mínimo dez por cento do número de itens da planilha que somados correspondam ao valor mínimo de oitenta por cento do valor total das obras e serviços de engenharia orçados.
&gt; A planilha deverá ser assinada pelo responsável técnico pelo orçamento.</t>
  </si>
  <si>
    <t>OUTROS DOCUMENTOS</t>
  </si>
  <si>
    <r>
      <t xml:space="preserve">           Esta planilha eletrônica contém modelos e orientações úteis para a apresentação da</t>
    </r>
    <r>
      <rPr>
        <b/>
        <sz val="10"/>
        <rFont val="Arial"/>
        <family val="2"/>
      </rPr>
      <t xml:space="preserve"> documentação técnica de engenharia</t>
    </r>
    <r>
      <rPr>
        <sz val="10"/>
        <rFont val="Arial"/>
        <family val="0"/>
      </rPr>
      <t xml:space="preserve"> necessária nas operações financiadas exclusivamente com recursos do </t>
    </r>
    <r>
      <rPr>
        <b/>
        <sz val="10"/>
        <rFont val="Arial"/>
        <family val="2"/>
      </rPr>
      <t xml:space="preserve">Orçamento Geral da União. </t>
    </r>
    <r>
      <rPr>
        <sz val="10"/>
        <rFont val="Arial"/>
        <family val="0"/>
      </rPr>
      <t>Obras financiadas com outras fontes de recursos podem ter orientações e exigências diferentes das aqui contidas.</t>
    </r>
  </si>
  <si>
    <t xml:space="preserve">          Dependendo do Programa ou do Ministério Gestor poderão ser dispensados alguns dos documentos listados ou solicitados documentos complementares. No caso de dúvidas relativas aos documentos ou soluções adotados poderão ser solicitados esclarecimentos técnicos ou ocmplementações.</t>
  </si>
  <si>
    <t>&gt; Na elaboração dos orçamentos, o Tomador poderá considerar especificidades locais ou de projeto na elaboração das respectivas composições de custo unitário de serviços, desde que demonstrada a pertinência dos ajustes em relatório técnico elaborado por profissional habilitado.  A justificativa técnica deve caracterizar as circunstâncias que levaram o responsável técnico a firmar a posição.</t>
  </si>
  <si>
    <r>
      <t xml:space="preserve">EXCEÇÕES 
</t>
    </r>
    <r>
      <rPr>
        <sz val="10"/>
        <rFont val="Arial"/>
        <family val="2"/>
      </rPr>
      <t>É permitida a implantação de equipamentos esportivos em tamanhos diferentes dos acima estabelecidos exclusivamente nos casos em que federação local estabeleça outras dimensões ou que o espaço disponível seja insuficiente para execução nas dimensões indicadas e que, ainda assim, esteja assegurada a viabilidade técnica para construção e a funcionalidade do equipamento para a prática desportiva. 
Para locais de treinamento e competição de esportes em alto desempenho (competições oficiais em âmbito nacional e internacional), não é admitida exceção.</t>
    </r>
  </si>
  <si>
    <t xml:space="preserve">A planilha orçamentária deve ser entregue impressa e deverá conter, no mínimo, o seguinte:
&gt; Descrição dos itens de serviços compatível com o memorial descritivo, preferencialmente com a mesma numeração. 
&gt; Para cada item de serviço, deve ser informado, no mínimo, nº do item, descrição, unidade, código do serviço no sistema de referência utilizado (Cód. SINAPI, por exemplo), custo unitário (sem BDI), preço unitário (com BDI) e preço total do serviço (com BDI). Se houver BDI diferenciado por serviço, indicar, também, o percentual adotado para cada serviço.
&gt; Deverá haver totalização por etapa da obra (fundações, estrutura, instalações hidráulicas, etc.).
&gt; Deverá haver uma totalização global da obra. 
&gt; Deverá ser informada a data base do orçamento. 
</t>
  </si>
  <si>
    <t>&gt; Caso tenha sido inviável a utilização do SINAPI para a definição de custos unitários e o Tomador tenha realizado cotação de preços de mercado, estas cotações deverão ser apresetadas na forma de planilha.
&gt; A Planilha deve conter, para cada cotação, no mínimo: 
          - nome da empresa 
          - CNPJ  
          - telefone  
          - nome do contato 
          - data da cotação 
          - valor da cotação   
&gt; Deve estar claramente discriminado o item que está sendo cotado havendo pelo menos três cotações, informando o valor mediano e o valor adotado (o valor adotado no orçamento deve ser igual ou inferior ao valor mediano).
&gt; A planilha de cotações deve estar assinada pelo responsável técnico pelo orçamento. 
&gt; No caso da cotação ter sido obtida em site da Internet, ao invés do nome do contato deverá ser informado o site pesquisado. As demais informações continuam sendo obrigatórias.
VER MODELO NA ABA "PLANILHA DE COTAÇÕES"</t>
  </si>
  <si>
    <t>&gt; A memória de cálculo do orçamento é a demonstração matemática de como foram obtidos os quantitativos do orçamento, baseada em dimensões que constam no projeto técnico apresentado, permitindo a reconstituição dos cálculos e levantamentos.
&gt; A CAIXA solicita memórias apenas dos itens significativos (os itens de maior valor que somados representem 80% do valor da obra, sendo no mínimo 10% da quantidade de itens do orçamento) e dos itens relativos à mobilização e desmobilização, canteiro e acampamento e administração local. Não é necessária a apresentação da memória de cálculo para itens facilmente enumeráveis.</t>
  </si>
  <si>
    <t>MEMORIAL DESCRITIVO</t>
  </si>
  <si>
    <t>Memorial descritivo é documento técnico que define, de modo claro, preciso e conciso, o procedimento de execução dos serviços de engenharia, controle tecnológico, critérios de aceitabilidade para recebimento e seus critérios de medição, bem como, os elementos componentes e os processos construtivos utilizados na execução da obra, estabelecendo bases seguras para a formulação e análise dos orçamentos;
O memorial descritivo deve conter a descrição de todos os serviços do orçamento, preferencialmente com a mesma numeração. Não deve conter diversas opções de materiais ou técnicas ou mesmo serviços condicionais, que podem ou não ser executados. Orientações imprecisas não permitem a identificação de uma única fonte de referência de preços e podem ocasionar preços diferentes entre os licitantes, não atendendo as determinações da Lei 8666/93.</t>
  </si>
  <si>
    <r>
      <t>1) Planilha Orçamentária.
2) Planilha de Cotação de Preços de Mercado</t>
    </r>
    <r>
      <rPr>
        <sz val="10"/>
        <rFont val="Arial"/>
        <family val="2"/>
      </rPr>
      <t xml:space="preserve"> (se ocorrer cotação).</t>
    </r>
    <r>
      <rPr>
        <b/>
        <sz val="10"/>
        <rFont val="Arial"/>
        <family val="2"/>
      </rPr>
      <t xml:space="preserve">
3) Memórias de Cálculo </t>
    </r>
    <r>
      <rPr>
        <sz val="10"/>
        <rFont val="Arial"/>
        <family val="2"/>
      </rPr>
      <t xml:space="preserve">(para itens em que a quantificação não é uma simples contagem).
</t>
    </r>
    <r>
      <rPr>
        <b/>
        <sz val="10"/>
        <rFont val="Arial"/>
        <family val="2"/>
      </rPr>
      <t>4) Planilha de Composição do BDI</t>
    </r>
    <r>
      <rPr>
        <sz val="10"/>
        <rFont val="Arial"/>
        <family val="2"/>
      </rPr>
      <t xml:space="preserve"> (uma para cada BDI utilizado)
</t>
    </r>
    <r>
      <rPr>
        <b/>
        <sz val="10"/>
        <rFont val="Arial"/>
        <family val="2"/>
      </rPr>
      <t>5) Composição Analítica de Serviços</t>
    </r>
    <r>
      <rPr>
        <sz val="10"/>
        <rFont val="Arial"/>
        <family val="2"/>
      </rPr>
      <t xml:space="preserve"> (para serviços que não são do SICRO/SINAPI).</t>
    </r>
  </si>
  <si>
    <t xml:space="preserve">          Para maiores informações, pedimos que entrem em contato com a GIGOV/PO através do email gigovpo@caixa.gov.br ou do telefone (51) 3205-6202.</t>
  </si>
  <si>
    <r>
      <t>ORIENTAÇÕES GERAIS</t>
    </r>
    <r>
      <rPr>
        <sz val="10"/>
        <rFont val="Arial"/>
        <family val="0"/>
      </rPr>
      <t xml:space="preserve"> - Esta aba orienta de forma de apresentação de orçamentos.</t>
    </r>
  </si>
  <si>
    <r>
      <t>CHECKLIST 1 a 6</t>
    </r>
    <r>
      <rPr>
        <sz val="10"/>
        <rFont val="Arial"/>
        <family val="0"/>
      </rPr>
      <t xml:space="preserve"> - Contém os checklist dos documentos técnicos de engenharia necessários para a CAIXA analisar a intervenção proposta. Solicitamos que o checklist seja impresso, preenchido, assinado e seja entregue capeando os projetos correspondentes. Devem ser utilizados apenas os checklists necessários, desconsiderando os demais. Caso algum documento não seja necessário, como, por exemplo, a manifestação da Vigilância Sanitária para um ginásio de esportes, deverá ser marcada a coluna NÃO, ou seja, o documento não está sendo entregue. Todas as linhas do checklist deverão estar marcadas com SIM ou NÃO. Dependendo das características da obra e do material entregue, poderão ser solicitados outros documentos ou esclarecimentos adicionais.</t>
    </r>
  </si>
  <si>
    <r>
      <t xml:space="preserve">PLANILHA DE COTAÇÕES </t>
    </r>
    <r>
      <rPr>
        <sz val="10"/>
        <rFont val="Arial"/>
        <family val="0"/>
      </rPr>
      <t>- Esta aba contém um modelo de planilha para a apresentação das cotações de preços de mercado, caso tenham ocorrido. Preencha todos os campos de cor verde até que todas as células relativas ao insumo cotado fiquem brancas (inclusive as células de cor amarela).</t>
    </r>
  </si>
  <si>
    <r>
      <t xml:space="preserve">&gt; O custo global de referência de obras e serviços de engenharia será obtido a partir das composições de custos unitários previstas no projeto, menores ou iguais à mediana de seus correspondentes no </t>
    </r>
    <r>
      <rPr>
        <b/>
        <sz val="10"/>
        <rFont val="Arial"/>
        <family val="2"/>
      </rPr>
      <t>SINAPI</t>
    </r>
    <r>
      <rPr>
        <sz val="10"/>
        <rFont val="Arial"/>
        <family val="2"/>
      </rPr>
      <t xml:space="preserve"> ou do </t>
    </r>
    <r>
      <rPr>
        <b/>
        <sz val="10"/>
        <rFont val="Arial"/>
        <family val="2"/>
      </rPr>
      <t>SICRO</t>
    </r>
    <r>
      <rPr>
        <sz val="10"/>
        <rFont val="Arial"/>
        <family val="2"/>
      </rPr>
      <t>, no caso de serviços e obras de infraestrutura de transporte, excetuados os itens caracterizados como montagem industrial ou que não possam ser considerados como de construção civil. Na elaboração de orçamentos de obras viárias em espaço urbano ocupado o SINAPI deverá ser utilizado como referência de custos. Caso o espaço urbano seja rarefeito, assemelhando-se a um espaço rural, o SICRO deverá ser utilizado como referência de custos de obras viárias.</t>
    </r>
  </si>
  <si>
    <t xml:space="preserve">&gt;  Em caso de inviabilidade da definição de custos unitários de serviços através do SINAPI, estes poderão ser apurados por meio da utilização de dados/composições contidos em:
            - pesquisa de mercado. 
            - tabela de referência formalmente aprovada por órgãos ou entidades 
               da administração pública federal
            - publicações técnicas especializadas
            - sistema específico instituído para o setor </t>
  </si>
  <si>
    <r>
      <t xml:space="preserve">FUTSAL </t>
    </r>
    <r>
      <rPr>
        <sz val="10"/>
        <rFont val="Arial"/>
        <family val="2"/>
      </rPr>
      <t xml:space="preserve">
Comprimento máximo de 42 metros e o mínimo de 25 metros, com a largura máxima de 22 metros e a mínima de 15 metros. 
Para partidas oficiais nacionais, a quadra tem comprimento mínimo de 30 metros e uma largura mínima de 17 metros. 
Para partidas oficiais internacionais, a quadra tem comprimento mínimo de 38 metros e uma largura mínima de 18 metros. </t>
    </r>
  </si>
  <si>
    <r>
      <t xml:space="preserve">VÔLEI 
</t>
    </r>
    <r>
      <rPr>
        <sz val="10"/>
        <rFont val="Arial"/>
        <family val="2"/>
      </rPr>
      <t>As medidas são de 18 metros de comprimento por 9 metros de largura. 
Para partidas oficiais nacionais, a altura livre mínima é de 7 metros a partir do solo. 
Para partidas oficiais internacionais, a altura livre mínima é de 12,5 metros a partir do solo.</t>
    </r>
    <r>
      <rPr>
        <b/>
        <sz val="10"/>
        <rFont val="Arial"/>
        <family val="2"/>
      </rPr>
      <t xml:space="preserve"> </t>
    </r>
  </si>
  <si>
    <r>
      <t xml:space="preserve">HANDEBOL 
</t>
    </r>
    <r>
      <rPr>
        <sz val="10"/>
        <rFont val="Arial"/>
        <family val="2"/>
      </rPr>
      <t>As medidas são de 40 metros de comprimento por 20 de largura.</t>
    </r>
    <r>
      <rPr>
        <b/>
        <sz val="10"/>
        <rFont val="Arial"/>
        <family val="2"/>
      </rPr>
      <t xml:space="preserve"> 
</t>
    </r>
  </si>
  <si>
    <r>
      <t xml:space="preserve">QUADRAS POLIESPORTIVAS 
</t>
    </r>
    <r>
      <rPr>
        <sz val="10"/>
        <rFont val="Arial"/>
        <family val="2"/>
      </rPr>
      <t xml:space="preserve">Para quadras poliesportivas, são obedecidos os limites mais restritivos, de forma a comportar corretamente todas as modalidades pretendidas. 
As linhas demarcatórias de quadra, na lateral e no fundo, são afastadas 1(um) metro de qualquer obstáculo (rede de proteção, tela, grade ou parede), com exceção das de handebol, cujo afastamento de fundo é de 2 (dois) metros. 
Projetos que prevejam somente quadra de vôlei consideram zona livre de no mínimo 3 metros de largura em todos os lados. </t>
    </r>
  </si>
  <si>
    <t>DIMENSÕES PARA EQUIPAMENTOS ESPORTIVOS</t>
  </si>
  <si>
    <t>AQUISIÇÃO DE IMÓVEIS, INDENIZAÇÕES E DESAPROPRIAÇÕES</t>
  </si>
  <si>
    <t>ORIENTAÇÕES GERAIS</t>
  </si>
  <si>
    <t>ORIENTAÇÕES PARA A APRESENTAÇÃO DE ORÇAMENTOS</t>
  </si>
  <si>
    <t>CONTEÚDO DO ARQUIVO</t>
  </si>
  <si>
    <t>Prezados Senhores,</t>
  </si>
  <si>
    <t xml:space="preserve">&gt; Como tabela de referência formalmente aprovada por órgãos ou entidades da administração pública federal entende-se tabelas/sistemas mantidos atualizados e divulgados na internet por órgãos federais, tal como, Eletrobrás, dentre outros. 
</t>
  </si>
  <si>
    <t xml:space="preserve">&gt;  Como sistema específico instituído para o setor entende-se os sistemas de custos mantidos atualizados e divulgados na internet por empresas ou órgãos públicos de saneamento, habitação e infraestrutura urbana, tais como, SABESP, EMOP, CORSAN, SMOV dentre outros. </t>
  </si>
  <si>
    <t>&gt;  Na utilização de outras fontes de referência deve-se observar se as mesmas consideram a desoneração.</t>
  </si>
  <si>
    <t>&gt; PRIORIDADES NO USO DE REFERÊNCIAS DE PREÇOS
1º - Se houver composição no SINAPI ou SICRO com possiblidade de ser referência de custo, esta deverá ser utilizada.
2º - Se for inviável a utilização do SINAPI como referência, poderá ser utilizada outra fonte de COMPOSIÇÕES DE SERVIÇOS (ver abaixo as alternativas de referência aceitas), adotando os preços dos insumos do SINAPI.
3º - Se for inviável utilizar os preços de insumo do SINAPI como referência, deverá ser adotado outra fonte de referência (ver abaixo as alternativas aceitas).</t>
  </si>
  <si>
    <t>Planilha de Cotações de Mercado</t>
  </si>
  <si>
    <t xml:space="preserve"> Planilha Discriminativa do BDI</t>
  </si>
  <si>
    <t>Memória de Cálculo</t>
  </si>
  <si>
    <t>Composições Analíticas de Serviços</t>
  </si>
  <si>
    <t>Planilha Discriminativa dos Encargos Sociais</t>
  </si>
  <si>
    <t>&gt; Se for utilizado percentual de encargos sociais diferente do utilizado pelo SINAPI/SICRO, deverá ser apresentada planilha que discrimine os valores adotados.
&gt; Qualquer diferença entre os percentuais do SINAPI deverão ser acompanhadas da memória de cálculo e das justificativas técnicas cabíveis, que poderão ser aceitas ou não pela CAIXA.
&gt; A planilha deverá ser assinada pelo responsável técnico pelo orçamento.</t>
  </si>
  <si>
    <t>311.977-88/2009</t>
  </si>
  <si>
    <t>Nº do Contrato</t>
  </si>
  <si>
    <t>PREFEITURA MUNICIPAL DE GAURAMA</t>
  </si>
  <si>
    <t>Gaurama - RS</t>
  </si>
  <si>
    <t>Engº Civil - Rafael Giacomini Bergamin - CREA RS 134.468</t>
  </si>
  <si>
    <t>ART nº11873750</t>
  </si>
  <si>
    <t xml:space="preserve">Cineteatro </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</si>
</sst>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r&quot;;&quot;Ativar&quot;;&quot;Desativar&quot;"/>
    <numFmt numFmtId="167" formatCode="[$€-2]\ #,##0.00_);[Red]\([$€-2]\ #,##0.00\)"/>
    <numFmt numFmtId="168" formatCode="[$-416]dddd\,\ d&quot; de &quot;mmmm&quot; de &quot;yyyy"/>
    <numFmt numFmtId="169" formatCode="[$-416]d\-mmm\-yy;@"/>
    <numFmt numFmtId="170" formatCode="###,0\-00,00\-0"/>
    <numFmt numFmtId="171" formatCode="#,##0\-0000/0"/>
    <numFmt numFmtId="172" formatCode="#,###\-####/##"/>
    <numFmt numFmtId="173" formatCode="##,###,###\-####/00"/>
    <numFmt numFmtId="174" formatCode="##,###,###\-####/#0"/>
    <numFmt numFmtId="175" formatCode="#,##0.00_ ;\-#,##0.00\ "/>
    <numFmt numFmtId="176" formatCode="_-* #,##0_-;\-* #,##0_-;_-* &quot;-&quot;??_-;_-@_-"/>
  </numFmts>
  <fonts count="59">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2"/>
      <name val="Arial"/>
      <family val="2"/>
    </font>
    <font>
      <sz val="9"/>
      <name val="Arial"/>
      <family val="2"/>
    </font>
    <font>
      <b/>
      <sz val="16"/>
      <name val="Arial"/>
      <family val="2"/>
    </font>
    <font>
      <sz val="10"/>
      <color indexed="9"/>
      <name val="Arial"/>
      <family val="2"/>
    </font>
    <font>
      <sz val="9"/>
      <color indexed="9"/>
      <name val="Arial"/>
      <family val="2"/>
    </font>
    <font>
      <sz val="10"/>
      <color indexed="10"/>
      <name val="Arial"/>
      <family val="2"/>
    </font>
    <font>
      <b/>
      <sz val="9"/>
      <name val="Arial"/>
      <family val="2"/>
    </font>
    <font>
      <sz val="12"/>
      <name val="Arial"/>
      <family val="2"/>
    </font>
    <font>
      <sz val="8"/>
      <color indexed="9"/>
      <name val="Arial"/>
      <family val="2"/>
    </font>
    <font>
      <b/>
      <sz val="6"/>
      <name val="Arial"/>
      <family val="2"/>
    </font>
    <font>
      <b/>
      <sz val="11"/>
      <color indexed="9"/>
      <name val="Arial"/>
      <family val="2"/>
    </font>
    <font>
      <b/>
      <sz val="11"/>
      <name val="Arial"/>
      <family val="2"/>
    </font>
    <font>
      <b/>
      <sz val="5"/>
      <name val="Arial"/>
      <family val="2"/>
    </font>
    <font>
      <b/>
      <sz val="14"/>
      <name val="Arial"/>
      <family val="2"/>
    </font>
    <font>
      <b/>
      <sz val="10"/>
      <color indexed="9"/>
      <name val="Arial"/>
      <family val="2"/>
    </font>
    <font>
      <sz val="6"/>
      <name val="Arial"/>
      <family val="2"/>
    </font>
    <font>
      <b/>
      <sz val="12"/>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Tahoma"/>
      <family val="2"/>
    </font>
    <font>
      <b/>
      <sz val="12"/>
      <color indexed="8"/>
      <name val="Arial"/>
      <family val="0"/>
    </font>
    <font>
      <b/>
      <sz val="9"/>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color indexed="63"/>
      </top>
      <bottom>
        <color indexed="63"/>
      </bottom>
    </border>
    <border>
      <left style="medium"/>
      <right/>
      <top style="medium"/>
      <botto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top style="medium"/>
      <bottom style="thin"/>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medium"/>
      <right/>
      <top style="thin"/>
      <bottom style="thin"/>
    </border>
    <border>
      <left style="medium"/>
      <right style="hair"/>
      <top style="hair"/>
      <bottom style="hair"/>
    </border>
    <border>
      <left style="hair"/>
      <right style="hair"/>
      <top style="hair"/>
      <bottom style="hair"/>
    </border>
    <border>
      <left style="hair"/>
      <right style="medium"/>
      <top style="hair"/>
      <bottom style="hair"/>
    </border>
    <border>
      <left style="medium"/>
      <right/>
      <top style="thin"/>
      <bottom style="medium"/>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medium"/>
      <top style="medium"/>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style="hair"/>
      <right>
        <color indexed="63"/>
      </right>
      <top>
        <color indexed="63"/>
      </top>
      <bottom style="thin"/>
    </border>
    <border>
      <left style="thin"/>
      <right style="hair"/>
      <top style="thin"/>
      <bottom>
        <color indexed="63"/>
      </bottom>
    </border>
    <border>
      <left style="hair"/>
      <right style="hair"/>
      <top style="thin"/>
      <bottom>
        <color indexed="63"/>
      </bottom>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thin"/>
      <right>
        <color indexed="63"/>
      </right>
      <top style="thin"/>
      <bottom style="hair"/>
    </border>
    <border>
      <left>
        <color indexed="63"/>
      </left>
      <right>
        <color indexed="63"/>
      </right>
      <top style="thin"/>
      <bottom style="hair"/>
    </border>
    <border>
      <left style="thin"/>
      <right style="hair"/>
      <top style="thin"/>
      <bottom style="hair"/>
    </border>
    <border>
      <left style="hair"/>
      <right>
        <color indexed="63"/>
      </right>
      <top style="hair"/>
      <bottom style="thin"/>
    </border>
    <border>
      <left style="thin"/>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hair"/>
      <bottom>
        <color indexed="63"/>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color indexed="63"/>
      </top>
      <bottom>
        <color indexed="63"/>
      </bottom>
    </border>
    <border>
      <left style="thin"/>
      <right>
        <color indexed="63"/>
      </right>
      <top style="hair"/>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thin"/>
      <bottom style="hair"/>
    </border>
    <border>
      <left style="thin"/>
      <right style="thin"/>
      <top style="thin"/>
      <bottom style="hair"/>
    </border>
    <border>
      <left style="thin"/>
      <right style="medium"/>
      <top style="thin"/>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21" borderId="2" applyNumberFormat="0" applyAlignment="0" applyProtection="0"/>
    <xf numFmtId="0" fontId="47" fillId="0" borderId="3" applyNumberFormat="0" applyFill="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8" fillId="28"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9"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51" fillId="20" borderId="5" applyNumberFormat="0" applyAlignment="0" applyProtection="0"/>
    <xf numFmtId="41"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43" fontId="0" fillId="0" borderId="0" applyFont="0" applyFill="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horizontal="left" vertical="top" wrapText="1"/>
    </xf>
    <xf numFmtId="0" fontId="5" fillId="0" borderId="0" xfId="0" applyFont="1" applyAlignment="1">
      <alignment horizontal="left" vertical="top" wrapText="1"/>
    </xf>
    <xf numFmtId="0" fontId="7" fillId="0" borderId="0" xfId="0" applyFont="1" applyAlignment="1">
      <alignment horizontal="center" wrapText="1"/>
    </xf>
    <xf numFmtId="0" fontId="0" fillId="0" borderId="0" xfId="0" applyFont="1" applyAlignment="1">
      <alignment/>
    </xf>
    <xf numFmtId="0" fontId="0" fillId="0" borderId="0" xfId="0" applyFont="1" applyFill="1" applyAlignment="1" applyProtection="1">
      <alignment/>
      <protection/>
    </xf>
    <xf numFmtId="0" fontId="8" fillId="0" borderId="0" xfId="0" applyFont="1" applyFill="1" applyAlignment="1" applyProtection="1">
      <alignment/>
      <protection/>
    </xf>
    <xf numFmtId="0" fontId="8" fillId="0" borderId="0" xfId="0" applyFont="1" applyAlignment="1" applyProtection="1">
      <alignment/>
      <protection/>
    </xf>
    <xf numFmtId="0" fontId="0" fillId="0" borderId="0" xfId="0" applyFont="1" applyAlignment="1" applyProtection="1">
      <alignment/>
      <protection/>
    </xf>
    <xf numFmtId="0" fontId="8" fillId="0" borderId="0" xfId="0" applyFont="1" applyFill="1" applyAlignment="1" applyProtection="1">
      <alignment/>
      <protection/>
    </xf>
    <xf numFmtId="0" fontId="10" fillId="0" borderId="0" xfId="0" applyFont="1" applyFill="1" applyAlignment="1" applyProtection="1">
      <alignment/>
      <protection/>
    </xf>
    <xf numFmtId="0" fontId="15" fillId="0" borderId="0" xfId="0" applyFont="1" applyFill="1" applyAlignment="1" applyProtection="1">
      <alignment/>
      <protection/>
    </xf>
    <xf numFmtId="0" fontId="16" fillId="0" borderId="0" xfId="0" applyFont="1" applyFill="1" applyAlignment="1" applyProtection="1">
      <alignment/>
      <protection/>
    </xf>
    <xf numFmtId="0" fontId="0" fillId="0" borderId="10" xfId="0" applyFont="1" applyFill="1" applyBorder="1" applyAlignment="1" applyProtection="1">
      <alignment/>
      <protection/>
    </xf>
    <xf numFmtId="0" fontId="0" fillId="0" borderId="11" xfId="0" applyFont="1" applyFill="1" applyBorder="1" applyAlignment="1" applyProtection="1">
      <alignment/>
      <protection/>
    </xf>
    <xf numFmtId="0" fontId="0" fillId="0" borderId="12" xfId="0" applyFont="1" applyFill="1" applyBorder="1" applyAlignment="1" applyProtection="1">
      <alignment/>
      <protection/>
    </xf>
    <xf numFmtId="0" fontId="1" fillId="0" borderId="13"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0" fillId="0" borderId="0" xfId="0" applyAlignment="1" applyProtection="1">
      <alignment/>
      <protection/>
    </xf>
    <xf numFmtId="0" fontId="21" fillId="32" borderId="14" xfId="0" applyFont="1" applyFill="1" applyBorder="1" applyAlignment="1" applyProtection="1">
      <alignment horizontal="center" vertical="center" wrapText="1"/>
      <protection hidden="1"/>
    </xf>
    <xf numFmtId="176" fontId="0" fillId="32" borderId="15" xfId="62" applyNumberFormat="1" applyFont="1" applyFill="1" applyBorder="1" applyAlignment="1" applyProtection="1">
      <alignment horizontal="center" vertical="center"/>
      <protection hidden="1"/>
    </xf>
    <xf numFmtId="176" fontId="0" fillId="32" borderId="16" xfId="62" applyNumberFormat="1" applyFont="1" applyFill="1" applyBorder="1" applyAlignment="1" applyProtection="1">
      <alignment horizontal="center" vertical="center"/>
      <protection hidden="1"/>
    </xf>
    <xf numFmtId="176" fontId="0" fillId="32" borderId="17" xfId="62" applyNumberFormat="1" applyFont="1" applyFill="1" applyBorder="1" applyAlignment="1" applyProtection="1">
      <alignment horizontal="center" vertical="center"/>
      <protection hidden="1"/>
    </xf>
    <xf numFmtId="0" fontId="0" fillId="0" borderId="18" xfId="0" applyFill="1" applyBorder="1" applyAlignment="1" applyProtection="1">
      <alignment horizontal="left" vertical="center"/>
      <protection hidden="1"/>
    </xf>
    <xf numFmtId="43" fontId="0" fillId="0" borderId="19" xfId="62" applyFont="1" applyBorder="1" applyAlignment="1" applyProtection="1">
      <alignment horizontal="center" vertical="center"/>
      <protection hidden="1"/>
    </xf>
    <xf numFmtId="43" fontId="0" fillId="0" borderId="20" xfId="62" applyFont="1" applyBorder="1" applyAlignment="1" applyProtection="1">
      <alignment horizontal="center" vertical="center"/>
      <protection hidden="1"/>
    </xf>
    <xf numFmtId="43" fontId="0" fillId="0" borderId="21" xfId="62" applyFont="1" applyBorder="1" applyAlignment="1" applyProtection="1">
      <alignment horizontal="center" vertical="center"/>
      <protection hidden="1"/>
    </xf>
    <xf numFmtId="0" fontId="0" fillId="0" borderId="22" xfId="0" applyFill="1" applyBorder="1" applyAlignment="1" applyProtection="1">
      <alignment horizontal="left" vertical="center"/>
      <protection hidden="1"/>
    </xf>
    <xf numFmtId="43" fontId="0" fillId="0" borderId="23" xfId="62" applyFont="1" applyBorder="1" applyAlignment="1" applyProtection="1">
      <alignment horizontal="center" vertical="center"/>
      <protection hidden="1"/>
    </xf>
    <xf numFmtId="43" fontId="0" fillId="0" borderId="24" xfId="62" applyFont="1" applyBorder="1" applyAlignment="1" applyProtection="1">
      <alignment horizontal="center" vertical="center"/>
      <protection hidden="1"/>
    </xf>
    <xf numFmtId="43" fontId="0" fillId="0" borderId="25" xfId="62" applyFont="1" applyBorder="1" applyAlignment="1" applyProtection="1">
      <alignment horizontal="center" vertical="center"/>
      <protection hidden="1"/>
    </xf>
    <xf numFmtId="0" fontId="0" fillId="0" borderId="26" xfId="0" applyFill="1" applyBorder="1" applyAlignment="1" applyProtection="1">
      <alignment horizontal="left" vertical="center"/>
      <protection hidden="1"/>
    </xf>
    <xf numFmtId="43" fontId="0" fillId="0" borderId="27" xfId="62" applyFont="1" applyBorder="1" applyAlignment="1" applyProtection="1">
      <alignment horizontal="center" vertical="center"/>
      <protection hidden="1"/>
    </xf>
    <xf numFmtId="43" fontId="0" fillId="0" borderId="28" xfId="62" applyFont="1" applyBorder="1" applyAlignment="1" applyProtection="1">
      <alignment horizontal="center" vertical="center"/>
      <protection hidden="1"/>
    </xf>
    <xf numFmtId="43" fontId="0" fillId="0" borderId="29" xfId="62" applyFont="1" applyBorder="1" applyAlignment="1" applyProtection="1">
      <alignment horizontal="center" vertical="center"/>
      <protection hidden="1"/>
    </xf>
    <xf numFmtId="0" fontId="0" fillId="0" borderId="0" xfId="0" applyAlignment="1">
      <alignment/>
    </xf>
    <xf numFmtId="0" fontId="5" fillId="32" borderId="30" xfId="0" applyFont="1" applyFill="1" applyBorder="1" applyAlignment="1">
      <alignment horizontal="center"/>
    </xf>
    <xf numFmtId="0" fontId="5" fillId="32" borderId="31" xfId="0" applyFont="1" applyFill="1" applyBorder="1" applyAlignment="1">
      <alignment horizontal="center"/>
    </xf>
    <xf numFmtId="0" fontId="0" fillId="0" borderId="32" xfId="0" applyBorder="1" applyAlignment="1" applyProtection="1">
      <alignment horizontal="center" vertical="center"/>
      <protection hidden="1"/>
    </xf>
    <xf numFmtId="0" fontId="0" fillId="0" borderId="33"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0" fontId="0" fillId="0" borderId="0" xfId="0" applyAlignment="1" quotePrefix="1">
      <alignment/>
    </xf>
    <xf numFmtId="43" fontId="0" fillId="0" borderId="0" xfId="0" applyNumberFormat="1" applyAlignment="1">
      <alignment/>
    </xf>
    <xf numFmtId="0" fontId="2" fillId="0" borderId="0" xfId="0" applyFont="1" applyAlignment="1">
      <alignment horizontal="left" vertical="top" wrapText="1"/>
    </xf>
    <xf numFmtId="0" fontId="2" fillId="0" borderId="0" xfId="0" applyFont="1" applyAlignment="1">
      <alignment horizontal="right" wrapText="1"/>
    </xf>
    <xf numFmtId="0" fontId="2" fillId="0" borderId="0" xfId="0" applyFont="1" applyAlignment="1">
      <alignment horizontal="left" vertical="top" wrapText="1" indent="2"/>
    </xf>
    <xf numFmtId="0" fontId="0" fillId="0" borderId="0" xfId="0" applyFont="1" applyAlignment="1">
      <alignment horizontal="left" vertical="top" wrapText="1" indent="2"/>
    </xf>
    <xf numFmtId="0" fontId="0" fillId="0" borderId="0" xfId="0" applyFont="1" applyAlignment="1">
      <alignment horizontal="left" vertical="top" wrapText="1"/>
    </xf>
    <xf numFmtId="0" fontId="0" fillId="0" borderId="35" xfId="0" applyFont="1" applyFill="1" applyBorder="1" applyAlignment="1" applyProtection="1">
      <alignment horizontal="left"/>
      <protection/>
    </xf>
    <xf numFmtId="0" fontId="0" fillId="0" borderId="36" xfId="0" applyFont="1" applyFill="1" applyBorder="1" applyAlignment="1" applyProtection="1">
      <alignment horizontal="left"/>
      <protection/>
    </xf>
    <xf numFmtId="0" fontId="0" fillId="0" borderId="37" xfId="0" applyFont="1" applyFill="1" applyBorder="1" applyAlignment="1" applyProtection="1">
      <alignment horizontal="left"/>
      <protection/>
    </xf>
    <xf numFmtId="0" fontId="0" fillId="0" borderId="38" xfId="0" applyFont="1" applyFill="1" applyBorder="1" applyAlignment="1" applyProtection="1">
      <alignment horizontal="left"/>
      <protection/>
    </xf>
    <xf numFmtId="0" fontId="0" fillId="33" borderId="39" xfId="0" applyFont="1" applyFill="1" applyBorder="1" applyAlignment="1" applyProtection="1">
      <alignment horizontal="left"/>
      <protection/>
    </xf>
    <xf numFmtId="0" fontId="0" fillId="33" borderId="35" xfId="0" applyFont="1" applyFill="1" applyBorder="1" applyAlignment="1" applyProtection="1">
      <alignment horizontal="left"/>
      <protection/>
    </xf>
    <xf numFmtId="0" fontId="0" fillId="33" borderId="40" xfId="0" applyFont="1" applyFill="1" applyBorder="1" applyAlignment="1" applyProtection="1">
      <alignment horizontal="left"/>
      <protection/>
    </xf>
    <xf numFmtId="0" fontId="0" fillId="33" borderId="37" xfId="0" applyFont="1" applyFill="1" applyBorder="1" applyAlignment="1" applyProtection="1">
      <alignment horizontal="left"/>
      <protection/>
    </xf>
    <xf numFmtId="0" fontId="0" fillId="0" borderId="0" xfId="0" applyFont="1" applyAlignment="1">
      <alignment wrapText="1"/>
    </xf>
    <xf numFmtId="0" fontId="2" fillId="0" borderId="0" xfId="0" applyFont="1" applyAlignment="1">
      <alignment horizontal="center" wrapText="1"/>
    </xf>
    <xf numFmtId="0" fontId="2" fillId="0" borderId="0" xfId="0" applyFont="1" applyAlignment="1">
      <alignment wrapText="1"/>
    </xf>
    <xf numFmtId="0" fontId="0" fillId="0" borderId="0" xfId="0" applyFont="1" applyAlignment="1">
      <alignment wrapText="1"/>
    </xf>
    <xf numFmtId="175" fontId="0" fillId="0" borderId="0" xfId="0" applyNumberFormat="1" applyFont="1" applyAlignment="1" applyProtection="1">
      <alignment/>
      <protection/>
    </xf>
    <xf numFmtId="0" fontId="19" fillId="0" borderId="0" xfId="0" applyFont="1" applyBorder="1" applyAlignment="1" applyProtection="1">
      <alignment horizontal="center" vertical="center" wrapText="1"/>
      <protection/>
    </xf>
    <xf numFmtId="0" fontId="5" fillId="0" borderId="0" xfId="0" applyFont="1" applyFill="1" applyBorder="1" applyAlignment="1" applyProtection="1">
      <alignment horizontal="center"/>
      <protection/>
    </xf>
    <xf numFmtId="0" fontId="0" fillId="0" borderId="0" xfId="0" applyFont="1" applyBorder="1" applyAlignment="1" applyProtection="1">
      <alignment horizontal="center" vertical="top" wrapText="1"/>
      <protection/>
    </xf>
    <xf numFmtId="0" fontId="8" fillId="0" borderId="0" xfId="0" applyFont="1" applyFill="1" applyBorder="1" applyAlignment="1" applyProtection="1">
      <alignment horizontal="center" vertical="center" wrapText="1"/>
      <protection/>
    </xf>
    <xf numFmtId="0" fontId="0" fillId="0" borderId="41" xfId="0" applyFont="1" applyBorder="1" applyAlignment="1" applyProtection="1">
      <alignment horizontal="center"/>
      <protection/>
    </xf>
    <xf numFmtId="0" fontId="0" fillId="0" borderId="42" xfId="0" applyFont="1" applyBorder="1" applyAlignment="1" applyProtection="1">
      <alignment horizontal="center"/>
      <protection/>
    </xf>
    <xf numFmtId="0" fontId="8" fillId="0" borderId="43" xfId="0" applyFont="1" applyFill="1" applyBorder="1" applyAlignment="1" applyProtection="1">
      <alignment horizontal="center" vertical="center"/>
      <protection locked="0"/>
    </xf>
    <xf numFmtId="0" fontId="8" fillId="0" borderId="43" xfId="0" applyFont="1" applyFill="1" applyBorder="1" applyAlignment="1" applyProtection="1">
      <alignment horizontal="center" vertical="center"/>
      <protection locked="0"/>
    </xf>
    <xf numFmtId="0" fontId="8" fillId="0" borderId="44" xfId="0" applyFont="1" applyFill="1" applyBorder="1" applyAlignment="1" applyProtection="1">
      <alignment horizontal="center" vertical="center"/>
      <protection locked="0"/>
    </xf>
    <xf numFmtId="0" fontId="0" fillId="0" borderId="10" xfId="0" applyFont="1"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0" xfId="0" applyFont="1" applyFill="1" applyBorder="1" applyAlignment="1" applyProtection="1">
      <alignment horizontal="center"/>
      <protection/>
    </xf>
    <xf numFmtId="0" fontId="1" fillId="0" borderId="45" xfId="0" applyFont="1" applyFill="1" applyBorder="1" applyAlignment="1" applyProtection="1">
      <alignment horizontal="center"/>
      <protection locked="0"/>
    </xf>
    <xf numFmtId="0" fontId="1" fillId="0" borderId="24" xfId="0" applyFont="1" applyFill="1" applyBorder="1" applyAlignment="1" applyProtection="1">
      <alignment horizontal="center"/>
      <protection locked="0"/>
    </xf>
    <xf numFmtId="14" fontId="0" fillId="0" borderId="24" xfId="0" applyNumberFormat="1" applyFont="1" applyFill="1" applyBorder="1" applyAlignment="1" applyProtection="1">
      <alignment horizontal="center"/>
      <protection locked="0"/>
    </xf>
    <xf numFmtId="14" fontId="0" fillId="0" borderId="46" xfId="0" applyNumberFormat="1" applyFont="1" applyFill="1" applyBorder="1" applyAlignment="1" applyProtection="1">
      <alignment horizontal="center"/>
      <protection locked="0"/>
    </xf>
    <xf numFmtId="0" fontId="1" fillId="0" borderId="47" xfId="0" applyFont="1" applyBorder="1" applyAlignment="1" applyProtection="1">
      <alignment horizontal="center"/>
      <protection/>
    </xf>
    <xf numFmtId="0" fontId="1" fillId="0" borderId="48" xfId="0" applyFont="1" applyBorder="1" applyAlignment="1" applyProtection="1">
      <alignment horizontal="center"/>
      <protection/>
    </xf>
    <xf numFmtId="0" fontId="1" fillId="0" borderId="49" xfId="0" applyFont="1" applyBorder="1" applyAlignment="1" applyProtection="1">
      <alignment horizontal="center"/>
      <protection/>
    </xf>
    <xf numFmtId="0" fontId="1" fillId="0" borderId="50" xfId="0" applyFont="1" applyBorder="1" applyAlignment="1" applyProtection="1">
      <alignment horizontal="center"/>
      <protection/>
    </xf>
    <xf numFmtId="0" fontId="1" fillId="0" borderId="20" xfId="0" applyFont="1" applyBorder="1" applyAlignment="1" applyProtection="1">
      <alignment horizontal="center"/>
      <protection/>
    </xf>
    <xf numFmtId="0" fontId="0" fillId="0" borderId="24" xfId="0" applyFont="1" applyFill="1" applyBorder="1" applyAlignment="1" applyProtection="1">
      <alignment horizontal="center" vertical="center" wrapText="1"/>
      <protection/>
    </xf>
    <xf numFmtId="0" fontId="0" fillId="0" borderId="46" xfId="0" applyFont="1" applyFill="1" applyBorder="1" applyAlignment="1" applyProtection="1">
      <alignment horizontal="center" vertical="center" wrapText="1"/>
      <protection/>
    </xf>
    <xf numFmtId="0" fontId="1" fillId="32" borderId="51" xfId="0" applyFont="1" applyFill="1" applyBorder="1" applyAlignment="1" applyProtection="1">
      <alignment horizontal="center" vertical="center" wrapText="1"/>
      <protection/>
    </xf>
    <xf numFmtId="0" fontId="1" fillId="32" borderId="52" xfId="0" applyFont="1" applyFill="1" applyBorder="1" applyAlignment="1" applyProtection="1">
      <alignment horizontal="center" vertical="center" wrapText="1"/>
      <protection/>
    </xf>
    <xf numFmtId="0" fontId="1" fillId="32" borderId="53" xfId="0" applyFont="1" applyFill="1" applyBorder="1" applyAlignment="1" applyProtection="1">
      <alignment horizontal="center" vertical="center" wrapText="1"/>
      <protection/>
    </xf>
    <xf numFmtId="0" fontId="1" fillId="32" borderId="43" xfId="0" applyFont="1" applyFill="1" applyBorder="1" applyAlignment="1" applyProtection="1">
      <alignment horizontal="center" vertical="center" wrapText="1"/>
      <protection/>
    </xf>
    <xf numFmtId="0" fontId="1" fillId="32" borderId="44" xfId="0" applyFont="1" applyFill="1" applyBorder="1" applyAlignment="1" applyProtection="1">
      <alignment horizontal="center" vertical="center" wrapText="1"/>
      <protection/>
    </xf>
    <xf numFmtId="0" fontId="1" fillId="0" borderId="47" xfId="0" applyFont="1" applyFill="1" applyBorder="1" applyAlignment="1" applyProtection="1">
      <alignment horizontal="left" vertical="center" wrapText="1"/>
      <protection/>
    </xf>
    <xf numFmtId="0" fontId="1" fillId="0" borderId="48" xfId="0" applyFont="1" applyFill="1" applyBorder="1" applyAlignment="1" applyProtection="1">
      <alignment horizontal="left" vertical="center" wrapText="1"/>
      <protection/>
    </xf>
    <xf numFmtId="43" fontId="1" fillId="0" borderId="48" xfId="62" applyNumberFormat="1" applyFont="1" applyFill="1" applyBorder="1" applyAlignment="1" applyProtection="1">
      <alignment horizontal="center" vertical="center" wrapText="1"/>
      <protection/>
    </xf>
    <xf numFmtId="43" fontId="1" fillId="0" borderId="54" xfId="62" applyNumberFormat="1" applyFont="1" applyFill="1" applyBorder="1" applyAlignment="1" applyProtection="1">
      <alignment horizontal="center" vertical="center" wrapText="1"/>
      <protection/>
    </xf>
    <xf numFmtId="43" fontId="13" fillId="0" borderId="55" xfId="62" applyNumberFormat="1" applyFont="1" applyFill="1" applyBorder="1" applyAlignment="1" applyProtection="1">
      <alignment horizontal="center" vertical="center" wrapText="1"/>
      <protection/>
    </xf>
    <xf numFmtId="43" fontId="13" fillId="0" borderId="56" xfId="62" applyNumberFormat="1" applyFont="1" applyFill="1" applyBorder="1" applyAlignment="1" applyProtection="1">
      <alignment horizontal="center" vertical="center" wrapText="1"/>
      <protection/>
    </xf>
    <xf numFmtId="43" fontId="1" fillId="0" borderId="47" xfId="62" applyFont="1" applyFill="1" applyBorder="1" applyAlignment="1" applyProtection="1">
      <alignment horizontal="center" vertical="center" wrapText="1"/>
      <protection/>
    </xf>
    <xf numFmtId="43" fontId="1" fillId="0" borderId="48" xfId="62" applyFont="1" applyFill="1" applyBorder="1" applyAlignment="1" applyProtection="1">
      <alignment horizontal="center" vertical="center" wrapText="1"/>
      <protection/>
    </xf>
    <xf numFmtId="43" fontId="1" fillId="0" borderId="49" xfId="62" applyFont="1" applyFill="1" applyBorder="1" applyAlignment="1" applyProtection="1">
      <alignment horizontal="center" vertical="center" wrapText="1"/>
      <protection/>
    </xf>
    <xf numFmtId="43" fontId="1" fillId="0" borderId="0" xfId="62" applyFont="1" applyFill="1" applyBorder="1" applyAlignment="1" applyProtection="1">
      <alignment horizontal="center" vertical="center" wrapText="1"/>
      <protection/>
    </xf>
    <xf numFmtId="0" fontId="18" fillId="32" borderId="57" xfId="0" applyFont="1" applyFill="1" applyBorder="1" applyAlignment="1" applyProtection="1">
      <alignment horizontal="center" vertical="center" wrapText="1"/>
      <protection/>
    </xf>
    <xf numFmtId="0" fontId="18" fillId="32" borderId="58" xfId="0" applyFont="1" applyFill="1" applyBorder="1" applyAlignment="1" applyProtection="1">
      <alignment horizontal="center" vertical="center" wrapText="1"/>
      <protection/>
    </xf>
    <xf numFmtId="0" fontId="18" fillId="32" borderId="59" xfId="0" applyFont="1" applyFill="1" applyBorder="1" applyAlignment="1" applyProtection="1">
      <alignment horizontal="center" vertical="center" wrapText="1"/>
      <protection/>
    </xf>
    <xf numFmtId="175" fontId="18" fillId="32" borderId="60" xfId="62" applyNumberFormat="1" applyFont="1" applyFill="1" applyBorder="1" applyAlignment="1" applyProtection="1">
      <alignment horizontal="center" vertical="center" wrapText="1"/>
      <protection/>
    </xf>
    <xf numFmtId="175" fontId="18" fillId="32" borderId="61" xfId="62" applyNumberFormat="1" applyFont="1" applyFill="1" applyBorder="1" applyAlignment="1" applyProtection="1">
      <alignment horizontal="center" vertical="center" wrapText="1"/>
      <protection/>
    </xf>
    <xf numFmtId="175" fontId="18" fillId="32" borderId="62" xfId="62" applyNumberFormat="1" applyFont="1" applyFill="1" applyBorder="1" applyAlignment="1" applyProtection="1">
      <alignment horizontal="center" vertical="center" wrapText="1"/>
      <protection/>
    </xf>
    <xf numFmtId="0" fontId="2" fillId="0" borderId="63" xfId="0" applyFont="1" applyFill="1" applyBorder="1" applyAlignment="1" applyProtection="1">
      <alignment horizontal="left" vertical="center" wrapText="1"/>
      <protection/>
    </xf>
    <xf numFmtId="0" fontId="0" fillId="0" borderId="35" xfId="0" applyFont="1" applyFill="1" applyBorder="1" applyAlignment="1" applyProtection="1">
      <alignment horizontal="left" vertical="center" wrapText="1"/>
      <protection/>
    </xf>
    <xf numFmtId="175" fontId="12" fillId="0" borderId="64" xfId="62" applyNumberFormat="1" applyFont="1" applyFill="1" applyBorder="1" applyAlignment="1" applyProtection="1">
      <alignment horizontal="center" vertical="center" wrapText="1"/>
      <protection/>
    </xf>
    <xf numFmtId="175" fontId="12" fillId="0" borderId="65" xfId="62" applyNumberFormat="1" applyFont="1" applyFill="1" applyBorder="1" applyAlignment="1" applyProtection="1">
      <alignment horizontal="center" vertical="center" wrapText="1"/>
      <protection/>
    </xf>
    <xf numFmtId="175" fontId="12" fillId="0" borderId="66" xfId="62" applyNumberFormat="1" applyFont="1" applyFill="1" applyBorder="1" applyAlignment="1" applyProtection="1">
      <alignment horizontal="center" vertical="center" wrapText="1"/>
      <protection/>
    </xf>
    <xf numFmtId="43" fontId="13" fillId="0" borderId="67" xfId="62" applyNumberFormat="1" applyFont="1" applyFill="1" applyBorder="1" applyAlignment="1" applyProtection="1">
      <alignment horizontal="center" vertical="center" wrapText="1"/>
      <protection/>
    </xf>
    <xf numFmtId="0" fontId="8" fillId="0" borderId="0" xfId="0" applyFont="1" applyBorder="1" applyAlignment="1" applyProtection="1">
      <alignment/>
      <protection/>
    </xf>
    <xf numFmtId="43" fontId="1" fillId="0" borderId="45" xfId="62" applyFont="1" applyFill="1" applyBorder="1" applyAlignment="1" applyProtection="1">
      <alignment horizontal="center" vertical="center" wrapText="1"/>
      <protection/>
    </xf>
    <xf numFmtId="43" fontId="1" fillId="0" borderId="24" xfId="62" applyFont="1" applyFill="1" applyBorder="1" applyAlignment="1" applyProtection="1">
      <alignment horizontal="center" vertical="center" wrapText="1"/>
      <protection/>
    </xf>
    <xf numFmtId="0" fontId="2" fillId="0" borderId="68"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175" fontId="12" fillId="0" borderId="69" xfId="62" applyNumberFormat="1" applyFont="1" applyFill="1" applyBorder="1" applyAlignment="1" applyProtection="1">
      <alignment horizontal="center" vertical="center" wrapText="1"/>
      <protection locked="0"/>
    </xf>
    <xf numFmtId="175" fontId="12" fillId="0" borderId="70" xfId="62" applyNumberFormat="1" applyFont="1" applyFill="1" applyBorder="1" applyAlignment="1" applyProtection="1">
      <alignment horizontal="center" vertical="center" wrapText="1"/>
      <protection locked="0"/>
    </xf>
    <xf numFmtId="175" fontId="12" fillId="0" borderId="71" xfId="62" applyNumberFormat="1" applyFont="1" applyFill="1" applyBorder="1" applyAlignment="1" applyProtection="1">
      <alignment horizontal="center" vertical="center" wrapText="1"/>
      <protection locked="0"/>
    </xf>
    <xf numFmtId="0" fontId="11" fillId="0" borderId="68" xfId="0"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43" fontId="1" fillId="0" borderId="46" xfId="62" applyFont="1" applyFill="1" applyBorder="1" applyAlignment="1" applyProtection="1">
      <alignment horizontal="center" vertical="center" wrapText="1"/>
      <protection/>
    </xf>
    <xf numFmtId="0" fontId="1" fillId="32" borderId="24" xfId="0" applyFont="1" applyFill="1" applyBorder="1" applyAlignment="1" applyProtection="1">
      <alignment horizontal="center" vertical="center" wrapText="1"/>
      <protection/>
    </xf>
    <xf numFmtId="0" fontId="1" fillId="32" borderId="46" xfId="0" applyFont="1" applyFill="1" applyBorder="1" applyAlignment="1" applyProtection="1">
      <alignment horizontal="center" vertical="center" wrapText="1"/>
      <protection/>
    </xf>
    <xf numFmtId="0" fontId="11" fillId="0" borderId="51" xfId="0" applyFont="1" applyFill="1" applyBorder="1" applyAlignment="1" applyProtection="1">
      <alignment horizontal="left" vertical="center" wrapText="1"/>
      <protection/>
    </xf>
    <xf numFmtId="0" fontId="6" fillId="0" borderId="52" xfId="0" applyFont="1" applyFill="1" applyBorder="1" applyAlignment="1" applyProtection="1">
      <alignment horizontal="left" vertical="center" wrapText="1"/>
      <protection/>
    </xf>
    <xf numFmtId="175" fontId="12" fillId="0" borderId="72" xfId="62" applyNumberFormat="1" applyFont="1" applyFill="1" applyBorder="1" applyAlignment="1" applyProtection="1">
      <alignment horizontal="center" vertical="center" wrapText="1"/>
      <protection locked="0"/>
    </xf>
    <xf numFmtId="175" fontId="12" fillId="0" borderId="73" xfId="62" applyNumberFormat="1" applyFont="1" applyFill="1" applyBorder="1" applyAlignment="1" applyProtection="1">
      <alignment horizontal="center" vertical="center" wrapText="1"/>
      <protection locked="0"/>
    </xf>
    <xf numFmtId="175" fontId="12" fillId="0" borderId="74" xfId="62" applyNumberFormat="1" applyFont="1" applyFill="1" applyBorder="1" applyAlignment="1" applyProtection="1">
      <alignment horizontal="center" vertical="center" wrapText="1"/>
      <protection locked="0"/>
    </xf>
    <xf numFmtId="0" fontId="0" fillId="0" borderId="45" xfId="0" applyFont="1" applyFill="1" applyBorder="1" applyAlignment="1" applyProtection="1">
      <alignment horizontal="left"/>
      <protection/>
    </xf>
    <xf numFmtId="0" fontId="0" fillId="0" borderId="24" xfId="0" applyFont="1" applyFill="1" applyBorder="1" applyAlignment="1" applyProtection="1">
      <alignment horizontal="left"/>
      <protection/>
    </xf>
    <xf numFmtId="0" fontId="0" fillId="0" borderId="24" xfId="0" applyFont="1" applyFill="1" applyBorder="1" applyAlignment="1" applyProtection="1">
      <alignment horizontal="left"/>
      <protection locked="0"/>
    </xf>
    <xf numFmtId="0" fontId="0" fillId="0" borderId="46" xfId="0" applyFont="1" applyFill="1" applyBorder="1" applyAlignment="1" applyProtection="1">
      <alignment horizontal="left"/>
      <protection locked="0"/>
    </xf>
    <xf numFmtId="0" fontId="0" fillId="0" borderId="47" xfId="0" applyFont="1" applyFill="1" applyBorder="1" applyAlignment="1" applyProtection="1">
      <alignment horizontal="left"/>
      <protection/>
    </xf>
    <xf numFmtId="0" fontId="0" fillId="0" borderId="48" xfId="0" applyFont="1" applyFill="1" applyBorder="1" applyAlignment="1" applyProtection="1">
      <alignment horizontal="left"/>
      <protection/>
    </xf>
    <xf numFmtId="0" fontId="9" fillId="34" borderId="0" xfId="0" applyFont="1" applyFill="1" applyBorder="1" applyAlignment="1" applyProtection="1">
      <alignment horizontal="center" vertical="center" wrapText="1"/>
      <protection/>
    </xf>
    <xf numFmtId="0" fontId="2" fillId="32" borderId="75" xfId="0" applyFont="1" applyFill="1" applyBorder="1" applyAlignment="1" applyProtection="1">
      <alignment horizontal="center" vertical="center"/>
      <protection/>
    </xf>
    <xf numFmtId="0" fontId="2" fillId="32" borderId="76" xfId="0" applyFont="1" applyFill="1" applyBorder="1" applyAlignment="1" applyProtection="1">
      <alignment horizontal="center" vertical="center"/>
      <protection/>
    </xf>
    <xf numFmtId="0" fontId="2" fillId="32" borderId="77" xfId="0" applyFont="1" applyFill="1" applyBorder="1" applyAlignment="1" applyProtection="1">
      <alignment horizontal="center" vertical="center"/>
      <protection/>
    </xf>
    <xf numFmtId="0" fontId="2" fillId="32" borderId="37" xfId="0" applyFont="1" applyFill="1" applyBorder="1" applyAlignment="1" applyProtection="1">
      <alignment horizontal="center" vertical="center"/>
      <protection/>
    </xf>
    <xf numFmtId="0" fontId="2" fillId="32" borderId="14" xfId="0" applyFont="1" applyFill="1" applyBorder="1" applyAlignment="1" applyProtection="1">
      <alignment horizontal="center" vertical="center" wrapText="1"/>
      <protection/>
    </xf>
    <xf numFmtId="0" fontId="2" fillId="32" borderId="78" xfId="0" applyFont="1" applyFill="1" applyBorder="1" applyAlignment="1" applyProtection="1">
      <alignment horizontal="center" vertical="center" wrapText="1"/>
      <protection/>
    </xf>
    <xf numFmtId="0" fontId="2" fillId="32" borderId="79" xfId="0" applyFont="1" applyFill="1" applyBorder="1" applyAlignment="1" applyProtection="1">
      <alignment horizontal="center" vertical="center" wrapText="1"/>
      <protection/>
    </xf>
    <xf numFmtId="0" fontId="2" fillId="32" borderId="80" xfId="0" applyFont="1" applyFill="1" applyBorder="1" applyAlignment="1" applyProtection="1">
      <alignment horizontal="center" vertical="center" wrapText="1"/>
      <protection/>
    </xf>
    <xf numFmtId="0" fontId="2" fillId="32" borderId="37" xfId="0" applyFont="1" applyFill="1" applyBorder="1" applyAlignment="1" applyProtection="1">
      <alignment horizontal="center" vertical="center" wrapText="1"/>
      <protection/>
    </xf>
    <xf numFmtId="0" fontId="2" fillId="32" borderId="81" xfId="0" applyFont="1" applyFill="1" applyBorder="1" applyAlignment="1" applyProtection="1">
      <alignment horizontal="center" vertical="center" wrapText="1"/>
      <protection/>
    </xf>
    <xf numFmtId="0" fontId="1" fillId="32" borderId="53" xfId="0" applyFont="1" applyFill="1" applyBorder="1" applyAlignment="1" applyProtection="1">
      <alignment horizontal="center" vertical="center" wrapText="1"/>
      <protection/>
    </xf>
    <xf numFmtId="0" fontId="1" fillId="32" borderId="43" xfId="0" applyFont="1" applyFill="1" applyBorder="1" applyAlignment="1" applyProtection="1">
      <alignment horizontal="center" vertical="center" wrapText="1"/>
      <protection/>
    </xf>
    <xf numFmtId="0" fontId="1" fillId="32" borderId="44" xfId="0" applyFont="1" applyFill="1" applyBorder="1" applyAlignment="1" applyProtection="1">
      <alignment horizontal="center" vertical="center" wrapText="1"/>
      <protection/>
    </xf>
    <xf numFmtId="0" fontId="1" fillId="32" borderId="45"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protection/>
    </xf>
    <xf numFmtId="0" fontId="0" fillId="0" borderId="53" xfId="0" applyFont="1" applyFill="1" applyBorder="1" applyAlignment="1" applyProtection="1">
      <alignment horizontal="left"/>
      <protection/>
    </xf>
    <xf numFmtId="0" fontId="0" fillId="0" borderId="43" xfId="0" applyFont="1" applyFill="1" applyBorder="1" applyAlignment="1" applyProtection="1">
      <alignment horizontal="left"/>
      <protection/>
    </xf>
    <xf numFmtId="0" fontId="0" fillId="0" borderId="43" xfId="0" applyFont="1" applyFill="1" applyBorder="1" applyAlignment="1" applyProtection="1">
      <alignment horizontal="left"/>
      <protection locked="0"/>
    </xf>
    <xf numFmtId="0" fontId="0" fillId="0" borderId="44" xfId="0" applyFont="1" applyFill="1" applyBorder="1" applyAlignment="1" applyProtection="1">
      <alignment horizontal="left"/>
      <protection locked="0"/>
    </xf>
    <xf numFmtId="0" fontId="8" fillId="0" borderId="24" xfId="0" applyFont="1" applyFill="1" applyBorder="1" applyAlignment="1" applyProtection="1">
      <alignment horizontal="left"/>
      <protection locked="0"/>
    </xf>
    <xf numFmtId="0" fontId="8" fillId="0" borderId="46" xfId="0" applyFont="1" applyFill="1" applyBorder="1" applyAlignment="1" applyProtection="1">
      <alignment horizontal="left"/>
      <protection locked="0"/>
    </xf>
    <xf numFmtId="0" fontId="5" fillId="32" borderId="14" xfId="0" applyFont="1" applyFill="1" applyBorder="1" applyAlignment="1">
      <alignment horizontal="center"/>
    </xf>
    <xf numFmtId="0" fontId="5" fillId="32" borderId="78" xfId="0" applyFont="1" applyFill="1" applyBorder="1" applyAlignment="1">
      <alignment horizontal="center"/>
    </xf>
    <xf numFmtId="0" fontId="5" fillId="32" borderId="79" xfId="0" applyFont="1" applyFill="1" applyBorder="1" applyAlignment="1">
      <alignment horizontal="center"/>
    </xf>
    <xf numFmtId="0" fontId="0" fillId="0" borderId="18" xfId="0" applyBorder="1" applyAlignment="1">
      <alignment horizontal="left"/>
    </xf>
    <xf numFmtId="0" fontId="0" fillId="0" borderId="82" xfId="0" applyBorder="1" applyAlignment="1">
      <alignment horizontal="left"/>
    </xf>
    <xf numFmtId="0" fontId="0" fillId="0" borderId="83" xfId="0" applyBorder="1" applyAlignment="1">
      <alignment horizontal="left"/>
    </xf>
    <xf numFmtId="0" fontId="0" fillId="0" borderId="26" xfId="0" applyBorder="1" applyAlignment="1">
      <alignment horizontal="left"/>
    </xf>
    <xf numFmtId="0" fontId="0" fillId="0" borderId="84" xfId="0" applyBorder="1" applyAlignment="1">
      <alignment horizontal="left"/>
    </xf>
    <xf numFmtId="0" fontId="0" fillId="0" borderId="85" xfId="0" applyBorder="1" applyAlignment="1">
      <alignment horizontal="left"/>
    </xf>
    <xf numFmtId="0" fontId="0" fillId="0" borderId="26" xfId="0" applyBorder="1" applyAlignment="1" applyProtection="1">
      <alignment horizontal="left" vertical="center"/>
      <protection hidden="1"/>
    </xf>
    <xf numFmtId="0" fontId="0" fillId="0" borderId="84" xfId="0" applyBorder="1" applyAlignment="1" applyProtection="1">
      <alignment horizontal="left" vertical="center"/>
      <protection hidden="1"/>
    </xf>
    <xf numFmtId="0" fontId="0" fillId="0" borderId="85" xfId="0" applyBorder="1" applyAlignment="1" applyProtection="1">
      <alignment horizontal="left" vertical="center"/>
      <protection hidden="1"/>
    </xf>
    <xf numFmtId="43" fontId="0" fillId="0" borderId="86" xfId="62" applyFont="1" applyBorder="1" applyAlignment="1">
      <alignment horizontal="center"/>
    </xf>
    <xf numFmtId="43" fontId="0" fillId="0" borderId="87" xfId="62" applyFont="1" applyBorder="1" applyAlignment="1">
      <alignment horizontal="center"/>
    </xf>
    <xf numFmtId="43" fontId="0" fillId="0" borderId="87" xfId="62" applyFont="1" applyBorder="1" applyAlignment="1">
      <alignment/>
    </xf>
    <xf numFmtId="43" fontId="0" fillId="0" borderId="88" xfId="62" applyFont="1" applyBorder="1" applyAlignment="1">
      <alignment horizontal="center"/>
    </xf>
    <xf numFmtId="43" fontId="0" fillId="0" borderId="89" xfId="62" applyFont="1" applyBorder="1" applyAlignment="1">
      <alignment horizontal="center"/>
    </xf>
    <xf numFmtId="43" fontId="0" fillId="0" borderId="89" xfId="62" applyFont="1" applyBorder="1" applyAlignment="1">
      <alignment/>
    </xf>
    <xf numFmtId="43" fontId="0" fillId="0" borderId="90" xfId="62" applyFont="1" applyBorder="1" applyAlignment="1">
      <alignment/>
    </xf>
    <xf numFmtId="0" fontId="0" fillId="0" borderId="22" xfId="0" applyBorder="1" applyAlignment="1" applyProtection="1">
      <alignment horizontal="left" vertical="center"/>
      <protection hidden="1"/>
    </xf>
    <xf numFmtId="0" fontId="0" fillId="0" borderId="58" xfId="0" applyBorder="1" applyAlignment="1" applyProtection="1">
      <alignment horizontal="left" vertical="center"/>
      <protection hidden="1"/>
    </xf>
    <xf numFmtId="0" fontId="0" fillId="0" borderId="59" xfId="0" applyBorder="1" applyAlignment="1" applyProtection="1">
      <alignment horizontal="left" vertical="center"/>
      <protection hidden="1"/>
    </xf>
    <xf numFmtId="43" fontId="0" fillId="0" borderId="91" xfId="62" applyFont="1" applyBorder="1" applyAlignment="1">
      <alignment/>
    </xf>
    <xf numFmtId="0" fontId="5" fillId="0" borderId="92" xfId="0" applyFont="1" applyBorder="1" applyAlignment="1">
      <alignment horizontal="center"/>
    </xf>
    <xf numFmtId="0" fontId="5" fillId="32" borderId="18" xfId="0" applyFont="1" applyFill="1" applyBorder="1" applyAlignment="1" applyProtection="1">
      <alignment horizontal="left" vertical="center"/>
      <protection hidden="1"/>
    </xf>
    <xf numFmtId="0" fontId="5" fillId="32" borderId="82" xfId="0" applyFont="1" applyFill="1" applyBorder="1" applyAlignment="1" applyProtection="1">
      <alignment horizontal="left" vertical="center"/>
      <protection hidden="1"/>
    </xf>
    <xf numFmtId="0" fontId="5" fillId="32" borderId="83" xfId="0" applyFont="1" applyFill="1" applyBorder="1" applyAlignment="1" applyProtection="1">
      <alignment horizontal="left" vertical="center"/>
      <protection hidden="1"/>
    </xf>
    <xf numFmtId="0" fontId="0" fillId="32" borderId="60" xfId="0" applyFill="1" applyBorder="1" applyAlignment="1">
      <alignment horizontal="center"/>
    </xf>
    <xf numFmtId="0" fontId="0" fillId="32" borderId="61" xfId="0" applyFill="1" applyBorder="1" applyAlignment="1">
      <alignment horizontal="center"/>
    </xf>
    <xf numFmtId="0" fontId="0" fillId="32" borderId="62" xfId="0" applyFill="1" applyBorder="1" applyAlignment="1">
      <alignment horizontal="center"/>
    </xf>
    <xf numFmtId="43" fontId="0" fillId="0" borderId="93" xfId="62" applyFont="1" applyBorder="1" applyAlignment="1">
      <alignment/>
    </xf>
    <xf numFmtId="43" fontId="0" fillId="0" borderId="94" xfId="62" applyFont="1" applyBorder="1" applyAlignment="1">
      <alignment/>
    </xf>
    <xf numFmtId="0" fontId="0" fillId="0" borderId="18" xfId="0" applyBorder="1" applyAlignment="1" applyProtection="1">
      <alignment horizontal="left" vertical="center"/>
      <protection hidden="1"/>
    </xf>
    <xf numFmtId="0" fontId="0" fillId="0" borderId="82" xfId="0" applyBorder="1" applyAlignment="1" applyProtection="1">
      <alignment horizontal="left" vertical="center"/>
      <protection hidden="1"/>
    </xf>
    <xf numFmtId="0" fontId="0" fillId="0" borderId="83" xfId="0" applyBorder="1" applyAlignment="1" applyProtection="1">
      <alignment horizontal="left" vertical="center"/>
      <protection hidden="1"/>
    </xf>
    <xf numFmtId="43" fontId="0" fillId="0" borderId="95" xfId="62" applyFont="1" applyBorder="1" applyAlignment="1">
      <alignment horizontal="center"/>
    </xf>
    <xf numFmtId="43" fontId="0" fillId="0" borderId="93" xfId="62" applyFont="1" applyBorder="1" applyAlignment="1">
      <alignment horizont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dxfs count="14">
    <dxf>
      <font>
        <b/>
        <i val="0"/>
        <color auto="1"/>
      </font>
      <fill>
        <patternFill>
          <bgColor indexed="51"/>
        </patternFill>
      </fill>
    </dxf>
    <dxf>
      <font>
        <b/>
        <i val="0"/>
        <color auto="1"/>
      </font>
      <fill>
        <patternFill>
          <bgColor indexed="51"/>
        </patternFill>
      </fill>
    </dxf>
    <dxf>
      <font>
        <b/>
        <i val="0"/>
        <color auto="1"/>
      </font>
      <fill>
        <patternFill>
          <bgColor indexed="51"/>
        </patternFill>
      </fill>
    </dxf>
    <dxf>
      <font>
        <b/>
        <i val="0"/>
        <color auto="1"/>
      </font>
      <fill>
        <patternFill>
          <bgColor indexed="51"/>
        </patternFill>
      </fill>
    </dxf>
    <dxf>
      <font>
        <b/>
        <i val="0"/>
        <color auto="1"/>
      </font>
      <fill>
        <patternFill>
          <bgColor indexed="51"/>
        </patternFill>
      </fill>
    </dxf>
    <dxf>
      <font>
        <b/>
        <i val="0"/>
        <color auto="1"/>
      </font>
      <fill>
        <patternFill>
          <bgColor indexed="51"/>
        </patternFill>
      </fill>
    </dxf>
    <dxf>
      <font>
        <b/>
        <i val="0"/>
        <color indexed="16"/>
      </font>
      <fill>
        <patternFill>
          <bgColor indexed="13"/>
        </patternFill>
      </fill>
      <border>
        <left style="thin">
          <color indexed="10"/>
        </left>
        <right style="thin">
          <color indexed="10"/>
        </right>
        <top style="thin">
          <color indexed="10"/>
        </top>
        <bottom style="thin">
          <color indexed="10"/>
        </bottom>
      </border>
    </dxf>
    <dxf>
      <font>
        <color indexed="60"/>
      </font>
      <fill>
        <patternFill>
          <bgColor indexed="13"/>
        </patternFill>
      </fill>
      <border>
        <left style="thin">
          <color indexed="10"/>
        </left>
        <right style="thin">
          <color indexed="10"/>
        </right>
        <top style="thin">
          <color indexed="10"/>
        </top>
        <bottom style="thin">
          <color indexed="10"/>
        </bottom>
      </border>
    </dxf>
    <dxf>
      <font>
        <b/>
        <i val="0"/>
        <color indexed="60"/>
      </font>
      <fill>
        <patternFill>
          <bgColor indexed="13"/>
        </patternFill>
      </fill>
      <border>
        <left style="thin">
          <color indexed="10"/>
        </left>
        <right style="thin">
          <color indexed="10"/>
        </right>
        <top style="thin">
          <color indexed="10"/>
        </top>
        <bottom style="thin">
          <color indexed="10"/>
        </bottom>
      </border>
    </dxf>
    <dxf>
      <font>
        <b/>
        <i val="0"/>
        <strike val="0"/>
        <color indexed="16"/>
      </font>
      <fill>
        <patternFill>
          <bgColor indexed="13"/>
        </patternFill>
      </fill>
    </dxf>
    <dxf>
      <fill>
        <patternFill>
          <bgColor indexed="42"/>
        </patternFill>
      </fill>
    </dxf>
    <dxf>
      <font>
        <b/>
        <i val="0"/>
        <color rgb="FF993300"/>
      </font>
      <fill>
        <patternFill>
          <bgColor rgb="FFFFFF00"/>
        </patternFill>
      </fill>
      <border>
        <left style="thin">
          <color rgb="FFFF0000"/>
        </left>
        <right style="thin">
          <color rgb="FFFF0000"/>
        </right>
        <top style="thin"/>
        <bottom style="thin">
          <color rgb="FFFF0000"/>
        </bottom>
      </border>
    </dxf>
    <dxf>
      <font>
        <color rgb="FF993300"/>
      </font>
      <fill>
        <patternFill>
          <bgColor rgb="FFFFFF00"/>
        </patternFill>
      </fill>
      <border>
        <left style="thin">
          <color rgb="FFFF0000"/>
        </left>
        <right style="thin">
          <color rgb="FFFF0000"/>
        </right>
        <top style="thin"/>
        <bottom style="thin">
          <color rgb="FFFF0000"/>
        </bottom>
      </border>
    </dxf>
    <dxf>
      <font>
        <b/>
        <i val="0"/>
        <color rgb="FF800000"/>
      </font>
      <fill>
        <patternFill>
          <bgColor rgb="FFFFFF00"/>
        </patternFill>
      </fill>
      <border>
        <left style="thin">
          <color rgb="FFFF000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0</xdr:col>
      <xdr:colOff>1447800</xdr:colOff>
      <xdr:row>2</xdr:row>
      <xdr:rowOff>0</xdr:rowOff>
    </xdr:to>
    <xdr:pic>
      <xdr:nvPicPr>
        <xdr:cNvPr id="1" name="Picture 1"/>
        <xdr:cNvPicPr preferRelativeResize="1">
          <a:picLocks noChangeAspect="1"/>
        </xdr:cNvPicPr>
      </xdr:nvPicPr>
      <xdr:blipFill>
        <a:blip r:embed="rId1"/>
        <a:stretch>
          <a:fillRect/>
        </a:stretch>
      </xdr:blipFill>
      <xdr:spPr>
        <a:xfrm>
          <a:off x="19050" y="9525"/>
          <a:ext cx="1428750" cy="314325"/>
        </a:xfrm>
        <a:prstGeom prst="rect">
          <a:avLst/>
        </a:prstGeom>
        <a:noFill/>
        <a:ln w="9525" cmpd="sng">
          <a:noFill/>
        </a:ln>
      </xdr:spPr>
    </xdr:pic>
    <xdr:clientData/>
  </xdr:twoCellAnchor>
  <xdr:oneCellAnchor>
    <xdr:from>
      <xdr:col>0</xdr:col>
      <xdr:colOff>2324100</xdr:colOff>
      <xdr:row>0</xdr:row>
      <xdr:rowOff>0</xdr:rowOff>
    </xdr:from>
    <xdr:ext cx="4333875" cy="228600"/>
    <xdr:sp>
      <xdr:nvSpPr>
        <xdr:cNvPr id="2" name="Text Box 2"/>
        <xdr:cNvSpPr txBox="1">
          <a:spLocks noChangeArrowheads="1"/>
        </xdr:cNvSpPr>
      </xdr:nvSpPr>
      <xdr:spPr>
        <a:xfrm>
          <a:off x="2324100" y="0"/>
          <a:ext cx="4333875" cy="228600"/>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Gerência Executiva de Governo - Porto Alegre</a:t>
          </a:r>
        </a:p>
      </xdr:txBody>
    </xdr:sp>
    <xdr:clientData/>
  </xdr:oneCellAnchor>
  <xdr:oneCellAnchor>
    <xdr:from>
      <xdr:col>0</xdr:col>
      <xdr:colOff>2324100</xdr:colOff>
      <xdr:row>1</xdr:row>
      <xdr:rowOff>104775</xdr:rowOff>
    </xdr:from>
    <xdr:ext cx="4333875" cy="381000"/>
    <xdr:sp>
      <xdr:nvSpPr>
        <xdr:cNvPr id="3" name="Text Box 3"/>
        <xdr:cNvSpPr txBox="1">
          <a:spLocks noChangeArrowheads="1"/>
        </xdr:cNvSpPr>
      </xdr:nvSpPr>
      <xdr:spPr>
        <a:xfrm>
          <a:off x="2324100" y="266700"/>
          <a:ext cx="4333875" cy="3810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DOCUMENTAÇÃO TÉCNICA DE ENGENHARIA
</a:t>
          </a:r>
          <a:r>
            <a:rPr lang="en-US" cap="none" sz="900" b="1" i="0" u="none" baseline="0">
              <a:solidFill>
                <a:srgbClr val="000000"/>
              </a:solidFill>
              <a:latin typeface="Arial"/>
              <a:ea typeface="Arial"/>
              <a:cs typeface="Arial"/>
            </a:rPr>
            <a:t>Ficha de Verificação Preliminar OGU</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0</xdr:col>
      <xdr:colOff>1485900</xdr:colOff>
      <xdr:row>0</xdr:row>
      <xdr:rowOff>352425</xdr:rowOff>
    </xdr:to>
    <xdr:pic>
      <xdr:nvPicPr>
        <xdr:cNvPr id="1" name="Picture 1"/>
        <xdr:cNvPicPr preferRelativeResize="1">
          <a:picLocks noChangeAspect="1"/>
        </xdr:cNvPicPr>
      </xdr:nvPicPr>
      <xdr:blipFill>
        <a:blip r:embed="rId1"/>
        <a:stretch>
          <a:fillRect/>
        </a:stretch>
      </xdr:blipFill>
      <xdr:spPr>
        <a:xfrm>
          <a:off x="57150" y="57150"/>
          <a:ext cx="1428750" cy="295275"/>
        </a:xfrm>
        <a:prstGeom prst="rect">
          <a:avLst/>
        </a:prstGeom>
        <a:noFill/>
        <a:ln w="9525" cmpd="sng">
          <a:noFill/>
        </a:ln>
      </xdr:spPr>
    </xdr:pic>
    <xdr:clientData/>
  </xdr:twoCellAnchor>
  <xdr:oneCellAnchor>
    <xdr:from>
      <xdr:col>0</xdr:col>
      <xdr:colOff>2324100</xdr:colOff>
      <xdr:row>0</xdr:row>
      <xdr:rowOff>0</xdr:rowOff>
    </xdr:from>
    <xdr:ext cx="4333875" cy="228600"/>
    <xdr:sp>
      <xdr:nvSpPr>
        <xdr:cNvPr id="2" name="Text Box 2"/>
        <xdr:cNvSpPr txBox="1">
          <a:spLocks noChangeArrowheads="1"/>
        </xdr:cNvSpPr>
      </xdr:nvSpPr>
      <xdr:spPr>
        <a:xfrm>
          <a:off x="2324100" y="0"/>
          <a:ext cx="4333875" cy="228600"/>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Gerência Executiva de Governo - Porto Alegre</a:t>
          </a:r>
        </a:p>
      </xdr:txBody>
    </xdr:sp>
    <xdr:clientData/>
  </xdr:oneCellAnchor>
  <xdr:oneCellAnchor>
    <xdr:from>
      <xdr:col>0</xdr:col>
      <xdr:colOff>2324100</xdr:colOff>
      <xdr:row>0</xdr:row>
      <xdr:rowOff>266700</xdr:rowOff>
    </xdr:from>
    <xdr:ext cx="4333875" cy="381000"/>
    <xdr:sp>
      <xdr:nvSpPr>
        <xdr:cNvPr id="3" name="Text Box 3"/>
        <xdr:cNvSpPr txBox="1">
          <a:spLocks noChangeArrowheads="1"/>
        </xdr:cNvSpPr>
      </xdr:nvSpPr>
      <xdr:spPr>
        <a:xfrm>
          <a:off x="2324100" y="266700"/>
          <a:ext cx="4333875" cy="3810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DOCUMENTAÇÃO TÉCNICA DE ENGENHARIA
</a:t>
          </a:r>
          <a:r>
            <a:rPr lang="en-US" cap="none" sz="900" b="1" i="0" u="none" baseline="0">
              <a:solidFill>
                <a:srgbClr val="000000"/>
              </a:solidFill>
              <a:latin typeface="Arial"/>
              <a:ea typeface="Arial"/>
              <a:cs typeface="Arial"/>
            </a:rPr>
            <a:t>Ficha de Verificação Preliminar OGU</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0</xdr:col>
      <xdr:colOff>1485900</xdr:colOff>
      <xdr:row>0</xdr:row>
      <xdr:rowOff>352425</xdr:rowOff>
    </xdr:to>
    <xdr:pic>
      <xdr:nvPicPr>
        <xdr:cNvPr id="1" name="Picture 2"/>
        <xdr:cNvPicPr preferRelativeResize="1">
          <a:picLocks noChangeAspect="1"/>
        </xdr:cNvPicPr>
      </xdr:nvPicPr>
      <xdr:blipFill>
        <a:blip r:embed="rId1"/>
        <a:stretch>
          <a:fillRect/>
        </a:stretch>
      </xdr:blipFill>
      <xdr:spPr>
        <a:xfrm>
          <a:off x="57150" y="57150"/>
          <a:ext cx="1428750" cy="295275"/>
        </a:xfrm>
        <a:prstGeom prst="rect">
          <a:avLst/>
        </a:prstGeom>
        <a:noFill/>
        <a:ln w="9525" cmpd="sng">
          <a:noFill/>
        </a:ln>
      </xdr:spPr>
    </xdr:pic>
    <xdr:clientData/>
  </xdr:twoCellAnchor>
  <xdr:oneCellAnchor>
    <xdr:from>
      <xdr:col>0</xdr:col>
      <xdr:colOff>2324100</xdr:colOff>
      <xdr:row>0</xdr:row>
      <xdr:rowOff>0</xdr:rowOff>
    </xdr:from>
    <xdr:ext cx="4333875" cy="228600"/>
    <xdr:sp>
      <xdr:nvSpPr>
        <xdr:cNvPr id="2" name="Text Box 3"/>
        <xdr:cNvSpPr txBox="1">
          <a:spLocks noChangeArrowheads="1"/>
        </xdr:cNvSpPr>
      </xdr:nvSpPr>
      <xdr:spPr>
        <a:xfrm>
          <a:off x="2324100" y="0"/>
          <a:ext cx="4333875" cy="228600"/>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Gerência Executiva de Governo - Porto Alegre</a:t>
          </a:r>
        </a:p>
      </xdr:txBody>
    </xdr:sp>
    <xdr:clientData/>
  </xdr:oneCellAnchor>
  <xdr:oneCellAnchor>
    <xdr:from>
      <xdr:col>0</xdr:col>
      <xdr:colOff>2324100</xdr:colOff>
      <xdr:row>0</xdr:row>
      <xdr:rowOff>266700</xdr:rowOff>
    </xdr:from>
    <xdr:ext cx="4333875" cy="381000"/>
    <xdr:sp>
      <xdr:nvSpPr>
        <xdr:cNvPr id="3" name="Text Box 4"/>
        <xdr:cNvSpPr txBox="1">
          <a:spLocks noChangeArrowheads="1"/>
        </xdr:cNvSpPr>
      </xdr:nvSpPr>
      <xdr:spPr>
        <a:xfrm>
          <a:off x="2324100" y="266700"/>
          <a:ext cx="4333875" cy="3810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DOCUMENTAÇÃO TÉCNICA DE ENGENHARIA
</a:t>
          </a:r>
          <a:r>
            <a:rPr lang="en-US" cap="none" sz="900" b="1" i="0" u="none" baseline="0">
              <a:solidFill>
                <a:srgbClr val="000000"/>
              </a:solidFill>
              <a:latin typeface="Arial"/>
              <a:ea typeface="Arial"/>
              <a:cs typeface="Arial"/>
            </a:rPr>
            <a:t>Ficha de Verificação Preliminar OGU</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19050</xdr:colOff>
      <xdr:row>19</xdr:row>
      <xdr:rowOff>9525</xdr:rowOff>
    </xdr:from>
    <xdr:to>
      <xdr:col>21</xdr:col>
      <xdr:colOff>0</xdr:colOff>
      <xdr:row>21</xdr:row>
      <xdr:rowOff>38100</xdr:rowOff>
    </xdr:to>
    <xdr:pic>
      <xdr:nvPicPr>
        <xdr:cNvPr id="1" name="Picture 2"/>
        <xdr:cNvPicPr preferRelativeResize="1">
          <a:picLocks noChangeAspect="1"/>
        </xdr:cNvPicPr>
      </xdr:nvPicPr>
      <xdr:blipFill>
        <a:blip r:embed="rId1"/>
        <a:stretch>
          <a:fillRect/>
        </a:stretch>
      </xdr:blipFill>
      <xdr:spPr>
        <a:xfrm>
          <a:off x="4343400" y="4267200"/>
          <a:ext cx="160972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6"/>
  <sheetViews>
    <sheetView showGridLines="0" zoomScalePageLayoutView="0" workbookViewId="0" topLeftCell="A1">
      <selection activeCell="A9" sqref="A9"/>
    </sheetView>
  </sheetViews>
  <sheetFormatPr defaultColWidth="9.140625" defaultRowHeight="12.75"/>
  <cols>
    <col min="1" max="1" width="100.7109375" style="1" customWidth="1"/>
  </cols>
  <sheetData>
    <row r="1" ht="12.75">
      <c r="A1" s="57"/>
    </row>
    <row r="2" ht="12.75">
      <c r="A2" s="57"/>
    </row>
    <row r="3" ht="12.75">
      <c r="A3" s="57"/>
    </row>
    <row r="4" ht="12.75">
      <c r="A4" s="57"/>
    </row>
    <row r="5" ht="12.75">
      <c r="A5" s="57"/>
    </row>
    <row r="6" ht="12.75">
      <c r="A6" s="57"/>
    </row>
    <row r="7" ht="12.75">
      <c r="A7" s="57" t="s">
        <v>105</v>
      </c>
    </row>
    <row r="8" ht="60" customHeight="1">
      <c r="A8" s="57" t="s">
        <v>80</v>
      </c>
    </row>
    <row r="9" ht="32.25" customHeight="1">
      <c r="A9" s="57" t="s">
        <v>90</v>
      </c>
    </row>
    <row r="10" ht="26.25" customHeight="1">
      <c r="A10" s="58" t="s">
        <v>104</v>
      </c>
    </row>
    <row r="11" ht="20.25" customHeight="1">
      <c r="A11" s="59" t="s">
        <v>91</v>
      </c>
    </row>
    <row r="12" ht="114" customHeight="1">
      <c r="A12" s="59" t="s">
        <v>92</v>
      </c>
    </row>
    <row r="13" ht="50.25" customHeight="1">
      <c r="A13" s="59" t="s">
        <v>93</v>
      </c>
    </row>
    <row r="14" ht="64.5" customHeight="1">
      <c r="A14" s="59" t="s">
        <v>73</v>
      </c>
    </row>
    <row r="15" ht="26.25" customHeight="1">
      <c r="A15" s="58" t="s">
        <v>79</v>
      </c>
    </row>
    <row r="16" ht="38.25">
      <c r="A16" s="60" t="s">
        <v>81</v>
      </c>
    </row>
  </sheetData>
  <sheetProtection/>
  <printOptions/>
  <pageMargins left="0.787401575" right="0.787401575" top="0.984251969" bottom="0.984251969" header="0.492125985" footer="0.492125985"/>
  <pageSetup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33"/>
  <sheetViews>
    <sheetView showGridLines="0" zoomScalePageLayoutView="0" workbookViewId="0" topLeftCell="A1">
      <selection activeCell="A4" sqref="A4"/>
    </sheetView>
  </sheetViews>
  <sheetFormatPr defaultColWidth="9.140625" defaultRowHeight="12.75"/>
  <cols>
    <col min="1" max="1" width="100.7109375" style="2" customWidth="1"/>
  </cols>
  <sheetData>
    <row r="1" ht="27.75" customHeight="1">
      <c r="A1" s="45"/>
    </row>
    <row r="2" ht="69.75" customHeight="1">
      <c r="A2" s="4" t="s">
        <v>102</v>
      </c>
    </row>
    <row r="3" ht="9" customHeight="1">
      <c r="A3" s="4"/>
    </row>
    <row r="4" ht="15.75">
      <c r="A4" s="3" t="s">
        <v>100</v>
      </c>
    </row>
    <row r="5" s="5" customFormat="1" ht="90" customHeight="1">
      <c r="A5" s="46" t="s">
        <v>96</v>
      </c>
    </row>
    <row r="6" s="5" customFormat="1" ht="6" customHeight="1">
      <c r="A6" s="46"/>
    </row>
    <row r="7" ht="51">
      <c r="A7" s="46" t="s">
        <v>97</v>
      </c>
    </row>
    <row r="8" s="5" customFormat="1" ht="6" customHeight="1">
      <c r="A8" s="46"/>
    </row>
    <row r="9" ht="38.25">
      <c r="A9" s="46" t="s">
        <v>74</v>
      </c>
    </row>
    <row r="10" s="5" customFormat="1" ht="6" customHeight="1">
      <c r="A10" s="46"/>
    </row>
    <row r="11" ht="31.5" customHeight="1">
      <c r="A11" s="46" t="s">
        <v>98</v>
      </c>
    </row>
    <row r="12" s="5" customFormat="1" ht="6" customHeight="1">
      <c r="A12" s="46"/>
    </row>
    <row r="13" ht="102">
      <c r="A13" s="46" t="s">
        <v>99</v>
      </c>
    </row>
    <row r="14" s="5" customFormat="1" ht="6" customHeight="1">
      <c r="A14" s="46"/>
    </row>
    <row r="15" ht="89.25">
      <c r="A15" s="46" t="s">
        <v>83</v>
      </c>
    </row>
    <row r="16" s="5" customFormat="1" ht="6" customHeight="1">
      <c r="A16" s="46"/>
    </row>
    <row r="17" ht="15.75">
      <c r="A17" s="3" t="s">
        <v>71</v>
      </c>
    </row>
    <row r="18" s="5" customFormat="1" ht="6" customHeight="1">
      <c r="A18" s="46"/>
    </row>
    <row r="19" s="5" customFormat="1" ht="107.25" customHeight="1">
      <c r="A19" s="47" t="s">
        <v>72</v>
      </c>
    </row>
    <row r="20" s="5" customFormat="1" ht="6" customHeight="1">
      <c r="A20" s="46"/>
    </row>
    <row r="21" ht="15.75">
      <c r="A21" s="3" t="s">
        <v>101</v>
      </c>
    </row>
    <row r="22" s="5" customFormat="1" ht="6" customHeight="1">
      <c r="A22" s="46"/>
    </row>
    <row r="23" s="5" customFormat="1" ht="51">
      <c r="A23" s="47" t="s">
        <v>75</v>
      </c>
    </row>
    <row r="24" ht="12.75">
      <c r="A24" s="48"/>
    </row>
    <row r="25" ht="15.75">
      <c r="A25" s="3" t="s">
        <v>87</v>
      </c>
    </row>
    <row r="26" s="5" customFormat="1" ht="6" customHeight="1">
      <c r="A26" s="46"/>
    </row>
    <row r="27" s="5" customFormat="1" ht="126" customHeight="1">
      <c r="A27" s="47" t="s">
        <v>88</v>
      </c>
    </row>
    <row r="28" ht="12.75">
      <c r="A28" s="48"/>
    </row>
    <row r="29" ht="12.75">
      <c r="A29" s="48"/>
    </row>
    <row r="30" ht="12.75">
      <c r="A30" s="48"/>
    </row>
    <row r="31" ht="12.75">
      <c r="A31" s="48"/>
    </row>
    <row r="32" ht="12.75">
      <c r="A32" s="48"/>
    </row>
    <row r="33" ht="12.75">
      <c r="A33" s="48"/>
    </row>
  </sheetData>
  <sheetProtection/>
  <printOptions/>
  <pageMargins left="0.787401575" right="0.44" top="0.55" bottom="0.984251969" header="0.492125985" footer="0.492125985"/>
  <pageSetup fitToHeight="1" fitToWidth="1"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A193"/>
  <sheetViews>
    <sheetView showGridLines="0" zoomScaleSheetLayoutView="100" zoomScalePageLayoutView="0" workbookViewId="0" topLeftCell="A1">
      <selection activeCell="F21" sqref="F21"/>
    </sheetView>
  </sheetViews>
  <sheetFormatPr defaultColWidth="9.140625" defaultRowHeight="12.75"/>
  <cols>
    <col min="1" max="1" width="100.7109375" style="2" customWidth="1"/>
  </cols>
  <sheetData>
    <row r="1" ht="27.75" customHeight="1">
      <c r="A1" s="45"/>
    </row>
    <row r="2" ht="69.75" customHeight="1">
      <c r="A2" s="4" t="s">
        <v>103</v>
      </c>
    </row>
    <row r="3" ht="9" customHeight="1">
      <c r="A3" s="4"/>
    </row>
    <row r="4" ht="15.75">
      <c r="A4" s="3" t="s">
        <v>67</v>
      </c>
    </row>
    <row r="5" s="5" customFormat="1" ht="66.75" customHeight="1">
      <c r="A5" s="46" t="s">
        <v>89</v>
      </c>
    </row>
    <row r="6" ht="9" customHeight="1">
      <c r="A6" s="4"/>
    </row>
    <row r="7" ht="15.75">
      <c r="A7" s="3" t="s">
        <v>68</v>
      </c>
    </row>
    <row r="8" ht="12.75">
      <c r="A8" s="44" t="s">
        <v>69</v>
      </c>
    </row>
    <row r="9" ht="99" customHeight="1">
      <c r="A9" s="47" t="s">
        <v>94</v>
      </c>
    </row>
    <row r="10" ht="104.25" customHeight="1">
      <c r="A10" s="47" t="s">
        <v>109</v>
      </c>
    </row>
    <row r="11" ht="102" customHeight="1">
      <c r="A11" s="47" t="s">
        <v>95</v>
      </c>
    </row>
    <row r="12" ht="24.75" customHeight="1">
      <c r="A12" s="47" t="s">
        <v>108</v>
      </c>
    </row>
    <row r="13" ht="45" customHeight="1">
      <c r="A13" s="47" t="s">
        <v>77</v>
      </c>
    </row>
    <row r="14" ht="43.5" customHeight="1">
      <c r="A14" s="47" t="s">
        <v>106</v>
      </c>
    </row>
    <row r="15" ht="43.5" customHeight="1">
      <c r="A15" s="47" t="s">
        <v>107</v>
      </c>
    </row>
    <row r="16" ht="36" customHeight="1">
      <c r="A16" s="47" t="s">
        <v>70</v>
      </c>
    </row>
    <row r="17" ht="30.75" customHeight="1">
      <c r="A17" s="47" t="s">
        <v>76</v>
      </c>
    </row>
    <row r="18" ht="62.25" customHeight="1">
      <c r="A18" s="47" t="s">
        <v>82</v>
      </c>
    </row>
    <row r="19" ht="15.75">
      <c r="A19" s="3" t="s">
        <v>66</v>
      </c>
    </row>
    <row r="20" ht="128.25" customHeight="1">
      <c r="A20" s="47" t="s">
        <v>84</v>
      </c>
    </row>
    <row r="21" ht="152.25" customHeight="1">
      <c r="A21" s="47" t="s">
        <v>0</v>
      </c>
    </row>
    <row r="22" ht="12.75">
      <c r="A22" s="48"/>
    </row>
    <row r="23" ht="15.75">
      <c r="A23" s="3" t="s">
        <v>110</v>
      </c>
    </row>
    <row r="24" ht="205.5" customHeight="1">
      <c r="A24" s="47" t="s">
        <v>85</v>
      </c>
    </row>
    <row r="25" ht="12.75">
      <c r="A25" s="48"/>
    </row>
    <row r="26" ht="15.75">
      <c r="A26" s="3" t="s">
        <v>111</v>
      </c>
    </row>
    <row r="27" ht="115.5" customHeight="1">
      <c r="A27" s="47" t="s">
        <v>2</v>
      </c>
    </row>
    <row r="28" ht="148.5" customHeight="1">
      <c r="A28" s="47" t="s">
        <v>3</v>
      </c>
    </row>
    <row r="29" ht="12.75">
      <c r="A29" s="44"/>
    </row>
    <row r="30" ht="15.75">
      <c r="A30" s="3" t="s">
        <v>112</v>
      </c>
    </row>
    <row r="31" ht="95.25" customHeight="1">
      <c r="A31" s="47" t="s">
        <v>86</v>
      </c>
    </row>
    <row r="32" ht="12.75">
      <c r="A32" s="44"/>
    </row>
    <row r="33" ht="15.75">
      <c r="A33" s="3" t="s">
        <v>114</v>
      </c>
    </row>
    <row r="34" ht="64.5" customHeight="1">
      <c r="A34" s="47" t="s">
        <v>115</v>
      </c>
    </row>
    <row r="35" ht="12.75">
      <c r="A35" s="48"/>
    </row>
    <row r="36" ht="15.75">
      <c r="A36" s="3" t="s">
        <v>113</v>
      </c>
    </row>
    <row r="37" ht="165.75">
      <c r="A37" s="47" t="s">
        <v>78</v>
      </c>
    </row>
    <row r="38" ht="12.75">
      <c r="A38" s="48"/>
    </row>
    <row r="39" ht="12.75">
      <c r="A39" s="48"/>
    </row>
    <row r="40" ht="12.75">
      <c r="A40" s="48"/>
    </row>
    <row r="41" ht="12.75">
      <c r="A41" s="48"/>
    </row>
    <row r="42" ht="12.75">
      <c r="A42" s="48"/>
    </row>
    <row r="43" ht="12.75">
      <c r="A43" s="48"/>
    </row>
    <row r="44" ht="12.75">
      <c r="A44" s="48"/>
    </row>
    <row r="45" ht="12.75">
      <c r="A45" s="48"/>
    </row>
    <row r="46" ht="12.75">
      <c r="A46" s="48"/>
    </row>
    <row r="47" ht="12.75">
      <c r="A47" s="48"/>
    </row>
    <row r="48" ht="12.75">
      <c r="A48" s="48"/>
    </row>
    <row r="49" ht="12.75">
      <c r="A49" s="48"/>
    </row>
    <row r="50" ht="12.75">
      <c r="A50" s="48"/>
    </row>
    <row r="51" ht="12.75">
      <c r="A51" s="48"/>
    </row>
    <row r="52" ht="12.75">
      <c r="A52" s="48"/>
    </row>
    <row r="53" ht="12.75">
      <c r="A53" s="48"/>
    </row>
    <row r="54" ht="12.75">
      <c r="A54" s="48"/>
    </row>
    <row r="55" ht="12.75">
      <c r="A55" s="48"/>
    </row>
    <row r="56" ht="12.75">
      <c r="A56" s="48"/>
    </row>
    <row r="57" ht="12.75">
      <c r="A57" s="48"/>
    </row>
    <row r="58" ht="12.75">
      <c r="A58" s="48"/>
    </row>
    <row r="59" ht="12.75">
      <c r="A59" s="48"/>
    </row>
    <row r="60" ht="12.75">
      <c r="A60" s="48"/>
    </row>
    <row r="61" ht="12.75">
      <c r="A61" s="48"/>
    </row>
    <row r="62" ht="12.75">
      <c r="A62" s="48"/>
    </row>
    <row r="63" ht="12.75">
      <c r="A63" s="48"/>
    </row>
    <row r="64" ht="12.75">
      <c r="A64" s="48"/>
    </row>
    <row r="65" ht="12.75">
      <c r="A65" s="48"/>
    </row>
    <row r="66" ht="12.75">
      <c r="A66" s="48"/>
    </row>
    <row r="67" ht="12.75">
      <c r="A67" s="48"/>
    </row>
    <row r="68" ht="12.75">
      <c r="A68" s="48"/>
    </row>
    <row r="69" ht="12.75">
      <c r="A69" s="48"/>
    </row>
    <row r="70" ht="12.75">
      <c r="A70" s="48"/>
    </row>
    <row r="71" ht="12.75">
      <c r="A71" s="48"/>
    </row>
    <row r="72" ht="12.75">
      <c r="A72" s="48"/>
    </row>
    <row r="73" ht="12.75">
      <c r="A73" s="48"/>
    </row>
    <row r="74" ht="12.75">
      <c r="A74" s="48"/>
    </row>
    <row r="75" ht="12.75">
      <c r="A75" s="48"/>
    </row>
    <row r="76" ht="12.75">
      <c r="A76" s="48"/>
    </row>
    <row r="77" ht="12.75">
      <c r="A77" s="48"/>
    </row>
    <row r="78" ht="12.75">
      <c r="A78" s="48"/>
    </row>
    <row r="79" ht="12.75">
      <c r="A79" s="48"/>
    </row>
    <row r="80" ht="12.75">
      <c r="A80" s="48"/>
    </row>
    <row r="81" ht="12.75">
      <c r="A81" s="48"/>
    </row>
    <row r="82" ht="12.75">
      <c r="A82" s="48"/>
    </row>
    <row r="83" ht="12.75">
      <c r="A83" s="48"/>
    </row>
    <row r="84" ht="12.75">
      <c r="A84" s="48"/>
    </row>
    <row r="85" ht="12.75">
      <c r="A85" s="48"/>
    </row>
    <row r="86" ht="12.75">
      <c r="A86" s="48"/>
    </row>
    <row r="87" ht="12.75">
      <c r="A87" s="48"/>
    </row>
    <row r="88" ht="12.75">
      <c r="A88" s="48"/>
    </row>
    <row r="89" ht="12.75">
      <c r="A89" s="48"/>
    </row>
    <row r="90" ht="12.75">
      <c r="A90" s="48"/>
    </row>
    <row r="91" ht="12.75">
      <c r="A91" s="48"/>
    </row>
    <row r="92" ht="12.75">
      <c r="A92" s="48"/>
    </row>
    <row r="93" ht="12.75">
      <c r="A93" s="48"/>
    </row>
    <row r="94" ht="12.75">
      <c r="A94" s="48"/>
    </row>
    <row r="95" ht="12.75">
      <c r="A95" s="48"/>
    </row>
    <row r="96" ht="12.75">
      <c r="A96" s="48"/>
    </row>
    <row r="97" ht="12.75">
      <c r="A97" s="48"/>
    </row>
    <row r="98" ht="12.75">
      <c r="A98" s="48"/>
    </row>
    <row r="99" ht="12.75">
      <c r="A99" s="48"/>
    </row>
    <row r="100" ht="12.75">
      <c r="A100" s="48"/>
    </row>
    <row r="101" ht="12.75">
      <c r="A101" s="48"/>
    </row>
    <row r="102" ht="12.75">
      <c r="A102" s="48"/>
    </row>
    <row r="103" ht="12.75">
      <c r="A103" s="48"/>
    </row>
    <row r="104" ht="12.75">
      <c r="A104" s="48"/>
    </row>
    <row r="105" ht="12.75">
      <c r="A105" s="48"/>
    </row>
    <row r="106" ht="12.75">
      <c r="A106" s="48"/>
    </row>
    <row r="107" ht="12.75">
      <c r="A107" s="48"/>
    </row>
    <row r="108" ht="12.75">
      <c r="A108" s="48"/>
    </row>
    <row r="109" ht="12.75">
      <c r="A109" s="48"/>
    </row>
    <row r="110" ht="12.75">
      <c r="A110" s="48"/>
    </row>
    <row r="111" ht="12.75">
      <c r="A111" s="48"/>
    </row>
    <row r="112" ht="12.75">
      <c r="A112" s="48"/>
    </row>
    <row r="113" ht="12.75">
      <c r="A113" s="48"/>
    </row>
    <row r="114" ht="12.75">
      <c r="A114" s="48"/>
    </row>
    <row r="115" ht="12.75">
      <c r="A115" s="48"/>
    </row>
    <row r="116" ht="12.75">
      <c r="A116" s="48"/>
    </row>
    <row r="117" ht="12.75">
      <c r="A117" s="48"/>
    </row>
    <row r="118" ht="12.75">
      <c r="A118" s="48"/>
    </row>
    <row r="119" ht="12.75">
      <c r="A119" s="48"/>
    </row>
    <row r="120" ht="12.75">
      <c r="A120" s="48"/>
    </row>
    <row r="121" ht="12.75">
      <c r="A121" s="48"/>
    </row>
    <row r="122" ht="12.75">
      <c r="A122" s="48"/>
    </row>
    <row r="123" ht="12.75">
      <c r="A123" s="48"/>
    </row>
    <row r="124" ht="12.75">
      <c r="A124" s="48"/>
    </row>
    <row r="125" ht="12.75">
      <c r="A125" s="48"/>
    </row>
    <row r="126" ht="12.75">
      <c r="A126" s="48"/>
    </row>
    <row r="127" ht="12.75">
      <c r="A127" s="48"/>
    </row>
    <row r="128" ht="12.75">
      <c r="A128" s="48"/>
    </row>
    <row r="129" ht="12.75">
      <c r="A129" s="48"/>
    </row>
    <row r="130" ht="12.75">
      <c r="A130" s="48"/>
    </row>
    <row r="131" ht="12.75">
      <c r="A131" s="48"/>
    </row>
    <row r="132" ht="12.75">
      <c r="A132" s="48"/>
    </row>
    <row r="133" ht="12.75">
      <c r="A133" s="48"/>
    </row>
    <row r="134" ht="12.75">
      <c r="A134" s="48"/>
    </row>
    <row r="135" ht="12.75">
      <c r="A135" s="48"/>
    </row>
    <row r="136" ht="12.75">
      <c r="A136" s="48"/>
    </row>
    <row r="137" ht="12.75">
      <c r="A137" s="48"/>
    </row>
    <row r="138" ht="12.75">
      <c r="A138" s="48"/>
    </row>
    <row r="139" ht="12.75">
      <c r="A139" s="48"/>
    </row>
    <row r="140" ht="12.75">
      <c r="A140" s="48"/>
    </row>
    <row r="141" ht="12.75">
      <c r="A141" s="48"/>
    </row>
    <row r="142" ht="12.75">
      <c r="A142" s="48"/>
    </row>
    <row r="143" ht="12.75">
      <c r="A143" s="48"/>
    </row>
    <row r="144" ht="12.75">
      <c r="A144" s="48"/>
    </row>
    <row r="145" ht="12.75">
      <c r="A145" s="48"/>
    </row>
    <row r="146" ht="12.75">
      <c r="A146" s="48"/>
    </row>
    <row r="147" ht="12.75">
      <c r="A147" s="48"/>
    </row>
    <row r="148" ht="12.75">
      <c r="A148" s="48"/>
    </row>
    <row r="149" ht="12.75">
      <c r="A149" s="48"/>
    </row>
    <row r="150" ht="12.75">
      <c r="A150" s="48"/>
    </row>
    <row r="151" ht="12.75">
      <c r="A151" s="48"/>
    </row>
    <row r="152" ht="12.75">
      <c r="A152" s="48"/>
    </row>
    <row r="153" ht="12.75">
      <c r="A153" s="48"/>
    </row>
    <row r="154" ht="12.75">
      <c r="A154" s="48"/>
    </row>
    <row r="155" ht="12.75">
      <c r="A155" s="48"/>
    </row>
    <row r="156" ht="12.75">
      <c r="A156" s="48"/>
    </row>
    <row r="157" ht="12.75">
      <c r="A157" s="48"/>
    </row>
    <row r="158" ht="12.75">
      <c r="A158" s="48"/>
    </row>
    <row r="159" ht="12.75">
      <c r="A159" s="48"/>
    </row>
    <row r="160" ht="12.75">
      <c r="A160" s="48"/>
    </row>
    <row r="161" ht="12.75">
      <c r="A161" s="48"/>
    </row>
    <row r="162" ht="12.75">
      <c r="A162" s="48"/>
    </row>
    <row r="163" ht="12.75">
      <c r="A163" s="48"/>
    </row>
    <row r="164" ht="12.75">
      <c r="A164" s="48"/>
    </row>
    <row r="165" ht="12.75">
      <c r="A165" s="48"/>
    </row>
    <row r="166" ht="12.75">
      <c r="A166" s="48"/>
    </row>
    <row r="167" ht="12.75">
      <c r="A167" s="48"/>
    </row>
    <row r="168" ht="12.75">
      <c r="A168" s="48"/>
    </row>
    <row r="169" ht="12.75">
      <c r="A169" s="48"/>
    </row>
    <row r="170" ht="12.75">
      <c r="A170" s="48"/>
    </row>
    <row r="171" ht="12.75">
      <c r="A171" s="48"/>
    </row>
    <row r="172" ht="12.75">
      <c r="A172" s="48"/>
    </row>
    <row r="173" ht="12.75">
      <c r="A173" s="48"/>
    </row>
    <row r="174" ht="12.75">
      <c r="A174" s="48"/>
    </row>
    <row r="175" ht="12.75">
      <c r="A175" s="48"/>
    </row>
    <row r="176" ht="12.75">
      <c r="A176" s="48"/>
    </row>
    <row r="177" ht="12.75">
      <c r="A177" s="48"/>
    </row>
    <row r="178" ht="12.75">
      <c r="A178" s="48"/>
    </row>
    <row r="179" ht="12.75">
      <c r="A179" s="48"/>
    </row>
    <row r="180" ht="12.75">
      <c r="A180" s="48"/>
    </row>
    <row r="181" ht="12.75">
      <c r="A181" s="48"/>
    </row>
    <row r="182" ht="12.75">
      <c r="A182" s="48"/>
    </row>
    <row r="183" ht="12.75">
      <c r="A183" s="48"/>
    </row>
    <row r="184" ht="12.75">
      <c r="A184" s="48"/>
    </row>
    <row r="185" ht="12.75">
      <c r="A185" s="48"/>
    </row>
    <row r="186" ht="12.75">
      <c r="A186" s="48"/>
    </row>
    <row r="187" ht="12.75">
      <c r="A187" s="48"/>
    </row>
    <row r="188" ht="12.75">
      <c r="A188" s="48"/>
    </row>
    <row r="189" ht="12.75">
      <c r="A189" s="48"/>
    </row>
    <row r="190" ht="12.75">
      <c r="A190" s="48"/>
    </row>
    <row r="191" ht="12.75">
      <c r="A191" s="48"/>
    </row>
    <row r="192" ht="12.75">
      <c r="A192" s="48"/>
    </row>
    <row r="193" ht="12.75">
      <c r="A193" s="48"/>
    </row>
  </sheetData>
  <sheetProtection/>
  <printOptions/>
  <pageMargins left="0.787401575" right="0.44" top="0.984251969" bottom="0.984251969" header="0.492125985" footer="0.492125985"/>
  <pageSetup orientation="portrait" paperSize="9" r:id="rId2"/>
  <rowBreaks count="1" manualBreakCount="1">
    <brk id="25" max="0"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Q80"/>
  <sheetViews>
    <sheetView showGridLines="0" tabSelected="1" zoomScale="130" zoomScaleNormal="130" zoomScalePageLayoutView="0" workbookViewId="0" topLeftCell="A1">
      <selection activeCell="G5" sqref="G5:U5"/>
    </sheetView>
  </sheetViews>
  <sheetFormatPr defaultColWidth="3.7109375" defaultRowHeight="12.75"/>
  <cols>
    <col min="1" max="1" width="3.7109375" style="6" customWidth="1"/>
    <col min="2" max="5" width="4.28125" style="6" customWidth="1"/>
    <col min="6" max="6" width="8.8515625" style="6" customWidth="1"/>
    <col min="7" max="7" width="7.8515625" style="6" customWidth="1"/>
    <col min="8" max="8" width="8.8515625" style="6" customWidth="1"/>
    <col min="9" max="9" width="7.8515625" style="6" customWidth="1"/>
    <col min="10" max="10" width="4.57421875" style="6" customWidth="1"/>
    <col min="11" max="11" width="3.28125" style="6" customWidth="1"/>
    <col min="12" max="21" width="2.7109375" style="6" customWidth="1"/>
    <col min="22" max="22" width="3.7109375" style="7" customWidth="1"/>
    <col min="23" max="26" width="3.7109375" style="6" customWidth="1"/>
    <col min="27" max="27" width="6.28125" style="6" customWidth="1"/>
    <col min="28" max="28" width="3.7109375" style="6" customWidth="1"/>
    <col min="29" max="29" width="10.8515625" style="6" hidden="1" customWidth="1"/>
    <col min="30" max="30" width="7.00390625" style="6" hidden="1" customWidth="1"/>
    <col min="31" max="16384" width="3.7109375" style="6" customWidth="1"/>
  </cols>
  <sheetData>
    <row r="1" spans="2:21" ht="20.25">
      <c r="B1" s="152" t="s">
        <v>13</v>
      </c>
      <c r="C1" s="152"/>
      <c r="D1" s="152"/>
      <c r="E1" s="152"/>
      <c r="F1" s="152"/>
      <c r="G1" s="152"/>
      <c r="H1" s="152"/>
      <c r="I1" s="152"/>
      <c r="J1" s="152"/>
      <c r="K1" s="152"/>
      <c r="L1" s="152"/>
      <c r="M1" s="152"/>
      <c r="N1" s="152"/>
      <c r="O1" s="152"/>
      <c r="P1" s="152"/>
      <c r="Q1" s="152"/>
      <c r="R1" s="152"/>
      <c r="S1" s="152"/>
      <c r="T1" s="152"/>
      <c r="U1" s="152"/>
    </row>
    <row r="2" spans="22:27" ht="12.75">
      <c r="V2" s="8"/>
      <c r="W2" s="9"/>
      <c r="X2" s="9"/>
      <c r="Y2" s="9"/>
      <c r="Z2" s="9"/>
      <c r="AA2" s="9"/>
    </row>
    <row r="3" spans="2:27" ht="12.75">
      <c r="B3" s="153" t="s">
        <v>7</v>
      </c>
      <c r="C3" s="154"/>
      <c r="D3" s="154"/>
      <c r="E3" s="154"/>
      <c r="F3" s="154"/>
      <c r="G3" s="155" t="s">
        <v>118</v>
      </c>
      <c r="H3" s="155"/>
      <c r="I3" s="155"/>
      <c r="J3" s="155"/>
      <c r="K3" s="155"/>
      <c r="L3" s="155"/>
      <c r="M3" s="155"/>
      <c r="N3" s="155"/>
      <c r="O3" s="155"/>
      <c r="P3" s="155"/>
      <c r="Q3" s="155"/>
      <c r="R3" s="155"/>
      <c r="S3" s="155"/>
      <c r="T3" s="155"/>
      <c r="U3" s="156"/>
      <c r="V3" s="8" t="b">
        <f>IF(LEN(G3)&lt;6,FALSE,TRUE)</f>
        <v>1</v>
      </c>
      <c r="W3" s="9"/>
      <c r="X3" s="9"/>
      <c r="Y3" s="9"/>
      <c r="Z3" s="9"/>
      <c r="AA3" s="9"/>
    </row>
    <row r="4" spans="2:27" ht="12.75">
      <c r="B4" s="131" t="s">
        <v>117</v>
      </c>
      <c r="C4" s="132"/>
      <c r="D4" s="132"/>
      <c r="E4" s="132"/>
      <c r="F4" s="132"/>
      <c r="G4" s="157" t="s">
        <v>116</v>
      </c>
      <c r="H4" s="157"/>
      <c r="I4" s="157"/>
      <c r="J4" s="157"/>
      <c r="K4" s="157"/>
      <c r="L4" s="157"/>
      <c r="M4" s="157"/>
      <c r="N4" s="157"/>
      <c r="O4" s="157"/>
      <c r="P4" s="157"/>
      <c r="Q4" s="157"/>
      <c r="R4" s="157"/>
      <c r="S4" s="157"/>
      <c r="T4" s="157"/>
      <c r="U4" s="158"/>
      <c r="V4" s="8" t="b">
        <f>IF(LEN(G4)&lt;9,FALSE,TRUE)</f>
        <v>1</v>
      </c>
      <c r="W4" s="9"/>
      <c r="X4" s="9"/>
      <c r="Y4" s="9"/>
      <c r="Z4" s="9"/>
      <c r="AA4" s="9"/>
    </row>
    <row r="5" spans="2:27" ht="12.75">
      <c r="B5" s="131" t="s">
        <v>14</v>
      </c>
      <c r="C5" s="132"/>
      <c r="D5" s="132"/>
      <c r="E5" s="132"/>
      <c r="F5" s="132"/>
      <c r="G5" s="133" t="s">
        <v>122</v>
      </c>
      <c r="H5" s="133"/>
      <c r="I5" s="133"/>
      <c r="J5" s="133"/>
      <c r="K5" s="133"/>
      <c r="L5" s="133"/>
      <c r="M5" s="133"/>
      <c r="N5" s="133"/>
      <c r="O5" s="133"/>
      <c r="P5" s="133"/>
      <c r="Q5" s="133"/>
      <c r="R5" s="133"/>
      <c r="S5" s="133"/>
      <c r="T5" s="133"/>
      <c r="U5" s="134"/>
      <c r="V5" s="8" t="b">
        <f>IF(LEN(G5)&lt;6,FALSE,TRUE)</f>
        <v>1</v>
      </c>
      <c r="W5" s="9"/>
      <c r="X5" s="9"/>
      <c r="Y5" s="9"/>
      <c r="Z5" s="9"/>
      <c r="AA5" s="9"/>
    </row>
    <row r="6" spans="2:27" ht="12.75">
      <c r="B6" s="131" t="s">
        <v>15</v>
      </c>
      <c r="C6" s="132"/>
      <c r="D6" s="132"/>
      <c r="E6" s="132"/>
      <c r="F6" s="132"/>
      <c r="G6" s="133" t="s">
        <v>119</v>
      </c>
      <c r="H6" s="133"/>
      <c r="I6" s="133"/>
      <c r="J6" s="133"/>
      <c r="K6" s="133"/>
      <c r="L6" s="133"/>
      <c r="M6" s="133"/>
      <c r="N6" s="133"/>
      <c r="O6" s="133"/>
      <c r="P6" s="133"/>
      <c r="Q6" s="133"/>
      <c r="R6" s="133"/>
      <c r="S6" s="133"/>
      <c r="T6" s="133"/>
      <c r="U6" s="134"/>
      <c r="V6" s="8" t="b">
        <f>IF(LEN(G6)&lt;4,FALSE,TRUE)</f>
        <v>1</v>
      </c>
      <c r="W6" s="9"/>
      <c r="X6" s="9"/>
      <c r="Y6" s="9"/>
      <c r="Z6" s="9"/>
      <c r="AA6" s="9"/>
    </row>
    <row r="7" spans="2:27" ht="18.75" customHeight="1">
      <c r="B7" s="131" t="s">
        <v>16</v>
      </c>
      <c r="C7" s="132"/>
      <c r="D7" s="132"/>
      <c r="E7" s="132"/>
      <c r="F7" s="132"/>
      <c r="G7" s="53"/>
      <c r="H7" s="54"/>
      <c r="I7" s="54"/>
      <c r="J7" s="49"/>
      <c r="K7" s="49"/>
      <c r="L7" s="49"/>
      <c r="M7" s="49"/>
      <c r="N7" s="49"/>
      <c r="O7" s="49"/>
      <c r="P7" s="49"/>
      <c r="Q7" s="49"/>
      <c r="R7" s="49"/>
      <c r="S7" s="49"/>
      <c r="T7" s="49"/>
      <c r="U7" s="50"/>
      <c r="V7" s="8"/>
      <c r="W7" s="9"/>
      <c r="X7" s="9"/>
      <c r="Y7" s="9"/>
      <c r="Z7" s="9"/>
      <c r="AA7" s="9"/>
    </row>
    <row r="8" spans="2:27" ht="18.75" customHeight="1">
      <c r="B8" s="135" t="s">
        <v>17</v>
      </c>
      <c r="C8" s="136"/>
      <c r="D8" s="136"/>
      <c r="E8" s="136"/>
      <c r="F8" s="136"/>
      <c r="G8" s="55"/>
      <c r="H8" s="56"/>
      <c r="I8" s="56"/>
      <c r="J8" s="51"/>
      <c r="K8" s="51"/>
      <c r="L8" s="51"/>
      <c r="M8" s="51"/>
      <c r="N8" s="51"/>
      <c r="O8" s="51"/>
      <c r="P8" s="51"/>
      <c r="Q8" s="51"/>
      <c r="R8" s="51"/>
      <c r="S8" s="51"/>
      <c r="T8" s="51"/>
      <c r="U8" s="52"/>
      <c r="V8" s="8"/>
      <c r="W8" s="9"/>
      <c r="X8" s="9"/>
      <c r="Y8" s="9"/>
      <c r="Z8" s="9"/>
      <c r="AA8" s="9"/>
    </row>
    <row r="9" spans="2:21" ht="24.75" customHeight="1" thickBot="1">
      <c r="B9" s="137" t="str">
        <f>IF(OR(V3=FALSE,V4=FALSE,V5=FALSE,V6=FALSE),("Atenção - Não esqueça de preencher o(s) campo(s): -"&amp;IF(V3=FALSE," TOMADOR -","")&amp;IF(V4=FALSE," Nº DO CONTRATO -","")&amp;IF(V5=FALSE," NOME DA OBRA -","")&amp;IF(V6=FALSE," MUNICÍPIO ONDE SE LOCALIZA A OBRA -","")&amp;""),".")</f>
        <v>.</v>
      </c>
      <c r="C9" s="137"/>
      <c r="D9" s="137"/>
      <c r="E9" s="137"/>
      <c r="F9" s="137"/>
      <c r="G9" s="137"/>
      <c r="H9" s="137"/>
      <c r="I9" s="137"/>
      <c r="J9" s="137"/>
      <c r="K9" s="137"/>
      <c r="L9" s="137"/>
      <c r="M9" s="137"/>
      <c r="N9" s="137"/>
      <c r="O9" s="137"/>
      <c r="P9" s="137"/>
      <c r="Q9" s="137"/>
      <c r="R9" s="137"/>
      <c r="S9" s="137"/>
      <c r="T9" s="137"/>
      <c r="U9" s="137"/>
    </row>
    <row r="10" spans="2:43" ht="35.25" customHeight="1">
      <c r="B10" s="138" t="s">
        <v>18</v>
      </c>
      <c r="C10" s="139"/>
      <c r="D10" s="139"/>
      <c r="E10" s="139"/>
      <c r="F10" s="139"/>
      <c r="G10" s="142" t="s">
        <v>19</v>
      </c>
      <c r="H10" s="143"/>
      <c r="I10" s="144"/>
      <c r="J10" s="8"/>
      <c r="K10" s="8"/>
      <c r="L10" s="9"/>
      <c r="M10" s="148" t="s">
        <v>20</v>
      </c>
      <c r="N10" s="149"/>
      <c r="O10" s="149"/>
      <c r="P10" s="149"/>
      <c r="Q10" s="149"/>
      <c r="R10" s="149"/>
      <c r="S10" s="149"/>
      <c r="T10" s="149"/>
      <c r="U10" s="150"/>
      <c r="V10" s="10"/>
      <c r="W10" s="11"/>
      <c r="X10" s="11"/>
      <c r="Y10" s="11"/>
      <c r="Z10" s="11"/>
      <c r="AA10" s="11"/>
      <c r="AB10" s="11"/>
      <c r="AC10" s="11"/>
      <c r="AD10" s="11"/>
      <c r="AE10" s="11"/>
      <c r="AF10" s="11"/>
      <c r="AG10" s="11"/>
      <c r="AH10" s="11"/>
      <c r="AI10" s="11"/>
      <c r="AJ10" s="11"/>
      <c r="AK10" s="11"/>
      <c r="AL10" s="11"/>
      <c r="AM10" s="11"/>
      <c r="AN10" s="11"/>
      <c r="AO10" s="11"/>
      <c r="AP10" s="11"/>
      <c r="AQ10" s="11"/>
    </row>
    <row r="11" spans="2:28" ht="21.75" customHeight="1">
      <c r="B11" s="140"/>
      <c r="C11" s="141"/>
      <c r="D11" s="141"/>
      <c r="E11" s="141"/>
      <c r="F11" s="141"/>
      <c r="G11" s="145"/>
      <c r="H11" s="146"/>
      <c r="I11" s="147"/>
      <c r="J11" s="8"/>
      <c r="K11" s="8"/>
      <c r="L11" s="9"/>
      <c r="M11" s="151" t="s">
        <v>21</v>
      </c>
      <c r="N11" s="124"/>
      <c r="O11" s="124"/>
      <c r="P11" s="124" t="s">
        <v>22</v>
      </c>
      <c r="Q11" s="124"/>
      <c r="R11" s="124"/>
      <c r="S11" s="124" t="s">
        <v>23</v>
      </c>
      <c r="T11" s="124"/>
      <c r="U11" s="125"/>
      <c r="Y11" s="9"/>
      <c r="Z11" s="9"/>
      <c r="AA11" s="9"/>
      <c r="AB11" s="9"/>
    </row>
    <row r="12" spans="2:28" ht="16.5" customHeight="1">
      <c r="B12" s="126" t="s">
        <v>24</v>
      </c>
      <c r="C12" s="127"/>
      <c r="D12" s="127"/>
      <c r="E12" s="127"/>
      <c r="F12" s="127"/>
      <c r="G12" s="128">
        <v>4.5</v>
      </c>
      <c r="H12" s="129"/>
      <c r="I12" s="130"/>
      <c r="J12" s="112" t="str">
        <f>IF(G12&lt;M12," Atenção",IF(G12&gt;S12,"Atenção","OK"))</f>
        <v>OK</v>
      </c>
      <c r="K12" s="113"/>
      <c r="L12" s="9"/>
      <c r="M12" s="114">
        <f>CHOOSE(Plan4!$B$17,Plan4!C6,Plan4!D6,Plan4!E6,Plan4!F6,Plan4!G6,Plan4!H6)</f>
        <v>3</v>
      </c>
      <c r="N12" s="115"/>
      <c r="O12" s="115"/>
      <c r="P12" s="115">
        <f>CHOOSE(Plan4!$B$17,Plan4!I6,Plan4!J6,Plan4!K6,Plan4!L6,Plan4!M6,Plan4!N6)</f>
        <v>4</v>
      </c>
      <c r="Q12" s="115"/>
      <c r="R12" s="115"/>
      <c r="S12" s="115">
        <f>CHOOSE(Plan4!$B$17,Plan4!O6,Plan4!P6,Plan4!Q6,Plan4!R6,Plan4!S6,Plan4!T6)</f>
        <v>5.5</v>
      </c>
      <c r="T12" s="115"/>
      <c r="U12" s="123"/>
      <c r="Y12" s="9"/>
      <c r="Z12" s="9"/>
      <c r="AA12" s="9"/>
      <c r="AB12" s="9"/>
    </row>
    <row r="13" spans="2:28" ht="16.5" customHeight="1">
      <c r="B13" s="121" t="s">
        <v>25</v>
      </c>
      <c r="C13" s="122"/>
      <c r="D13" s="122"/>
      <c r="E13" s="122"/>
      <c r="F13" s="122"/>
      <c r="G13" s="118">
        <v>1</v>
      </c>
      <c r="H13" s="119"/>
      <c r="I13" s="120"/>
      <c r="J13" s="112" t="str">
        <f aca="true" t="shared" si="0" ref="J13:J19">IF(G13&lt;M13," Atenção",IF(G13&gt;S13,"Atenção","OK"))</f>
        <v>OK</v>
      </c>
      <c r="K13" s="113"/>
      <c r="L13" s="9"/>
      <c r="M13" s="114">
        <f>CHOOSE(Plan4!$B$17,Plan4!C7,Plan4!D7,Plan4!E7,Plan4!F7,Plan4!G7,Plan4!H7)</f>
        <v>0.8</v>
      </c>
      <c r="N13" s="115"/>
      <c r="O13" s="115"/>
      <c r="P13" s="115">
        <f>CHOOSE(Plan4!$B$17,Plan4!I7,Plan4!J7,Plan4!K7,Plan4!L7,Plan4!M7,Plan4!N7)</f>
        <v>0.8</v>
      </c>
      <c r="Q13" s="115"/>
      <c r="R13" s="115"/>
      <c r="S13" s="115">
        <f>CHOOSE(Plan4!$B$17,Plan4!O7,Plan4!P7,Plan4!Q7,Plan4!R7,Plan4!S7,Plan4!T7)</f>
        <v>1</v>
      </c>
      <c r="T13" s="115"/>
      <c r="U13" s="123"/>
      <c r="Y13" s="9"/>
      <c r="Z13" s="9"/>
      <c r="AA13" s="9"/>
      <c r="AB13" s="9"/>
    </row>
    <row r="14" spans="2:28" ht="16.5" customHeight="1">
      <c r="B14" s="121" t="s">
        <v>26</v>
      </c>
      <c r="C14" s="122"/>
      <c r="D14" s="122"/>
      <c r="E14" s="122"/>
      <c r="F14" s="122"/>
      <c r="G14" s="118">
        <v>1</v>
      </c>
      <c r="H14" s="119"/>
      <c r="I14" s="120"/>
      <c r="J14" s="112" t="str">
        <f t="shared" si="0"/>
        <v>OK</v>
      </c>
      <c r="K14" s="113"/>
      <c r="L14" s="9"/>
      <c r="M14" s="114">
        <f>CHOOSE(Plan4!$B$17,Plan4!C8,Plan4!D8,Plan4!E8,Plan4!F8,Plan4!G8,Plan4!H8)</f>
        <v>0.97</v>
      </c>
      <c r="N14" s="115"/>
      <c r="O14" s="115"/>
      <c r="P14" s="115">
        <f>CHOOSE(Plan4!$B$17,Plan4!I8,Plan4!J8,Plan4!K8,Plan4!L8,Plan4!M8,Plan4!N8)</f>
        <v>1.27</v>
      </c>
      <c r="Q14" s="115"/>
      <c r="R14" s="115"/>
      <c r="S14" s="115">
        <f>CHOOSE(Plan4!$B$17,Plan4!O8,Plan4!P8,Plan4!Q8,Plan4!R8,Plan4!S8,Plan4!T8)</f>
        <v>1.27</v>
      </c>
      <c r="T14" s="115"/>
      <c r="U14" s="123"/>
      <c r="Y14" s="9"/>
      <c r="Z14" s="9"/>
      <c r="AA14" s="9"/>
      <c r="AB14" s="9"/>
    </row>
    <row r="15" spans="2:28" ht="16.5" customHeight="1">
      <c r="B15" s="121" t="s">
        <v>27</v>
      </c>
      <c r="C15" s="122"/>
      <c r="D15" s="122"/>
      <c r="E15" s="122"/>
      <c r="F15" s="122"/>
      <c r="G15" s="118">
        <v>1.3</v>
      </c>
      <c r="H15" s="119"/>
      <c r="I15" s="120"/>
      <c r="J15" s="112" t="str">
        <f t="shared" si="0"/>
        <v>OK</v>
      </c>
      <c r="K15" s="113"/>
      <c r="L15" s="9"/>
      <c r="M15" s="114">
        <f>CHOOSE(Plan4!$B$17,Plan4!C9,Plan4!D9,Plan4!E9,Plan4!F9,Plan4!G9,Plan4!H9)</f>
        <v>0.59</v>
      </c>
      <c r="N15" s="115"/>
      <c r="O15" s="115"/>
      <c r="P15" s="115">
        <f>CHOOSE(Plan4!$B$17,Plan4!I9,Plan4!J9,Plan4!K9,Plan4!L9,Plan4!M9,Plan4!N9)</f>
        <v>1.23</v>
      </c>
      <c r="Q15" s="115"/>
      <c r="R15" s="115"/>
      <c r="S15" s="115">
        <f>CHOOSE(Plan4!$B$17,Plan4!O9,Plan4!P9,Plan4!Q9,Plan4!R9,Plan4!S9,Plan4!T9)</f>
        <v>1.39</v>
      </c>
      <c r="T15" s="115"/>
      <c r="U15" s="123"/>
      <c r="Y15" s="9"/>
      <c r="Z15" s="9"/>
      <c r="AA15" s="9"/>
      <c r="AB15" s="9"/>
    </row>
    <row r="16" spans="2:28" ht="16.5" customHeight="1">
      <c r="B16" s="121" t="s">
        <v>28</v>
      </c>
      <c r="C16" s="122"/>
      <c r="D16" s="122"/>
      <c r="E16" s="122"/>
      <c r="F16" s="122"/>
      <c r="G16" s="118">
        <v>8</v>
      </c>
      <c r="H16" s="119"/>
      <c r="I16" s="120"/>
      <c r="J16" s="112" t="str">
        <f t="shared" si="0"/>
        <v>OK</v>
      </c>
      <c r="K16" s="113"/>
      <c r="L16" s="9"/>
      <c r="M16" s="114">
        <f>CHOOSE(Plan4!$B$17,Plan4!C10,Plan4!D10,Plan4!E10,Plan4!F10,Plan4!G10,Plan4!H10)</f>
        <v>6.16</v>
      </c>
      <c r="N16" s="115"/>
      <c r="O16" s="115"/>
      <c r="P16" s="115">
        <f>CHOOSE(Plan4!$B$17,Plan4!I10,Plan4!J10,Plan4!K10,Plan4!L10,Plan4!M10,Plan4!N10)</f>
        <v>7.4</v>
      </c>
      <c r="Q16" s="115"/>
      <c r="R16" s="115"/>
      <c r="S16" s="115">
        <f>CHOOSE(Plan4!$B$17,Plan4!O10,Plan4!P10,Plan4!Q10,Plan4!R10,Plan4!S10,Plan4!T10)</f>
        <v>8.96</v>
      </c>
      <c r="T16" s="115"/>
      <c r="U16" s="123"/>
      <c r="Y16" s="9"/>
      <c r="Z16" s="9"/>
      <c r="AA16" s="9"/>
      <c r="AB16" s="9"/>
    </row>
    <row r="17" spans="2:28" ht="16.5" customHeight="1">
      <c r="B17" s="116" t="s">
        <v>29</v>
      </c>
      <c r="C17" s="117"/>
      <c r="D17" s="117"/>
      <c r="E17" s="117"/>
      <c r="F17" s="117"/>
      <c r="G17" s="118">
        <v>0.65</v>
      </c>
      <c r="H17" s="119"/>
      <c r="I17" s="120"/>
      <c r="J17" s="112" t="str">
        <f t="shared" si="0"/>
        <v>OK</v>
      </c>
      <c r="K17" s="113"/>
      <c r="L17" s="9"/>
      <c r="M17" s="114">
        <f>CHOOSE(Plan4!$B$17,Plan4!C11,Plan4!D11,Plan4!E11,Plan4!F11,Plan4!G11,Plan4!H11)</f>
        <v>0.65</v>
      </c>
      <c r="N17" s="115"/>
      <c r="O17" s="115"/>
      <c r="P17" s="115">
        <f>CHOOSE(Plan4!$B$17,Plan4!I11,Plan4!J11,Plan4!K11,Plan4!L11,Plan4!M11,Plan4!N11)</f>
        <v>0.65</v>
      </c>
      <c r="Q17" s="115"/>
      <c r="R17" s="115"/>
      <c r="S17" s="115">
        <f>CHOOSE(Plan4!$B$17,Plan4!O11,Plan4!P11,Plan4!Q11,Plan4!R11,Plan4!S11,Plan4!T11)</f>
        <v>0.65</v>
      </c>
      <c r="T17" s="115"/>
      <c r="U17" s="123"/>
      <c r="V17" s="12"/>
      <c r="W17" s="13"/>
      <c r="X17" s="13"/>
      <c r="Y17" s="9"/>
      <c r="Z17" s="9"/>
      <c r="AA17" s="9"/>
      <c r="AB17" s="9"/>
    </row>
    <row r="18" spans="2:28" ht="16.5" customHeight="1">
      <c r="B18" s="116" t="s">
        <v>30</v>
      </c>
      <c r="C18" s="117"/>
      <c r="D18" s="117"/>
      <c r="E18" s="117"/>
      <c r="F18" s="117"/>
      <c r="G18" s="118">
        <v>3</v>
      </c>
      <c r="H18" s="119"/>
      <c r="I18" s="120"/>
      <c r="J18" s="112" t="str">
        <f t="shared" si="0"/>
        <v>OK</v>
      </c>
      <c r="K18" s="113"/>
      <c r="L18" s="9"/>
      <c r="M18" s="114">
        <f>CHOOSE(Plan4!$B$17,Plan4!C12,Plan4!D12,Plan4!E12,Plan4!F12,Plan4!G12,Plan4!H12)</f>
        <v>3</v>
      </c>
      <c r="N18" s="115"/>
      <c r="O18" s="115"/>
      <c r="P18" s="115">
        <f>CHOOSE(Plan4!$B$17,Plan4!I12,Plan4!J12,Plan4!K12,Plan4!L12,Plan4!M12,Plan4!N12)</f>
        <v>3</v>
      </c>
      <c r="Q18" s="115"/>
      <c r="R18" s="115"/>
      <c r="S18" s="115">
        <f>CHOOSE(Plan4!$B$17,Plan4!O12,Plan4!P12,Plan4!Q12,Plan4!R12,Plan4!S12,Plan4!T12)</f>
        <v>3</v>
      </c>
      <c r="T18" s="115"/>
      <c r="U18" s="123"/>
      <c r="Y18" s="9"/>
      <c r="Z18" s="9"/>
      <c r="AA18" s="9"/>
      <c r="AB18" s="9"/>
    </row>
    <row r="19" spans="2:28" ht="16.5" customHeight="1">
      <c r="B19" s="116" t="s">
        <v>31</v>
      </c>
      <c r="C19" s="117"/>
      <c r="D19" s="117"/>
      <c r="E19" s="117"/>
      <c r="F19" s="117"/>
      <c r="G19" s="118">
        <v>2.5</v>
      </c>
      <c r="H19" s="119"/>
      <c r="I19" s="120"/>
      <c r="J19" s="112" t="str">
        <f t="shared" si="0"/>
        <v>OK</v>
      </c>
      <c r="K19" s="113"/>
      <c r="L19" s="9"/>
      <c r="M19" s="97">
        <f>CHOOSE(Plan4!$B$17,Plan4!C13,Plan4!D13,Plan4!E13,Plan4!F13,Plan4!G13,Plan4!H13)</f>
        <v>2</v>
      </c>
      <c r="N19" s="98"/>
      <c r="O19" s="98"/>
      <c r="P19" s="98">
        <f>CHOOSE(Plan4!$B$17,Plan4!I13,Plan4!J13,Plan4!K13,Plan4!L13,Plan4!M13,Plan4!N13)</f>
        <v>2</v>
      </c>
      <c r="Q19" s="98"/>
      <c r="R19" s="98"/>
      <c r="S19" s="98">
        <f>CHOOSE(Plan4!$B$17,Plan4!O13,Plan4!P13,Plan4!Q13,Plan4!R13,Plan4!S13,Plan4!T13)</f>
        <v>5</v>
      </c>
      <c r="T19" s="98"/>
      <c r="U19" s="99"/>
      <c r="Y19" s="9"/>
      <c r="Z19" s="9"/>
      <c r="AA19" s="9"/>
      <c r="AB19" s="9"/>
    </row>
    <row r="20" spans="2:28" ht="16.5" customHeight="1" thickBot="1">
      <c r="B20" s="107" t="s">
        <v>32</v>
      </c>
      <c r="C20" s="108"/>
      <c r="D20" s="108"/>
      <c r="E20" s="108"/>
      <c r="F20" s="108"/>
      <c r="G20" s="109">
        <f>IF(Plan4!B26=1,4.5,0)</f>
        <v>0</v>
      </c>
      <c r="H20" s="110"/>
      <c r="I20" s="111"/>
      <c r="J20" s="8"/>
      <c r="K20" s="8"/>
      <c r="L20" s="9"/>
      <c r="M20" s="100"/>
      <c r="N20" s="100"/>
      <c r="O20" s="100"/>
      <c r="P20" s="100"/>
      <c r="Q20" s="100"/>
      <c r="R20" s="100"/>
      <c r="S20" s="100"/>
      <c r="T20" s="100"/>
      <c r="U20" s="100"/>
      <c r="Y20" s="9"/>
      <c r="Z20" s="9"/>
      <c r="AA20" s="61"/>
      <c r="AB20" s="9"/>
    </row>
    <row r="21" spans="2:22" s="9" customFormat="1" ht="26.25" customHeight="1" thickBot="1">
      <c r="B21" s="101" t="s">
        <v>33</v>
      </c>
      <c r="C21" s="102"/>
      <c r="D21" s="102"/>
      <c r="E21" s="102"/>
      <c r="F21" s="103"/>
      <c r="G21" s="104">
        <f>TRUNC((((((1+G12/100+G13/100+G14/100)*(1+G15/100)*(1+G16/100))/(1-(G17/100+G18/100+G19/100+G20/100)))-1)*100),2)</f>
        <v>24.15</v>
      </c>
      <c r="H21" s="105"/>
      <c r="I21" s="106"/>
      <c r="J21" s="8"/>
      <c r="K21" s="8"/>
      <c r="M21" s="14"/>
      <c r="N21" s="15"/>
      <c r="O21" s="15"/>
      <c r="P21" s="15"/>
      <c r="Q21" s="15"/>
      <c r="R21" s="15"/>
      <c r="S21" s="15"/>
      <c r="T21" s="15"/>
      <c r="U21" s="16"/>
      <c r="V21" s="8"/>
    </row>
    <row r="22" spans="2:22" s="9" customFormat="1" ht="24.75" customHeight="1">
      <c r="B22" s="62" t="str">
        <f>IF(OR(J12&lt;&gt;"OK",J13&lt;&gt;"OK",J14&lt;&gt;"OK",J15&lt;&gt;"OK",J16&lt;&gt;"OK",J17&lt;&gt;"OK",J18&lt;&gt;"OK",J19&lt;&gt;"OK"),"Há parcela(s) componente(s) do BDI com valor(s) diferente(s) dos admitidos pelo Acórdão TCU Plenária 2622/2013.",".")</f>
        <v>.</v>
      </c>
      <c r="C22" s="62"/>
      <c r="D22" s="62"/>
      <c r="E22" s="62"/>
      <c r="F22" s="62"/>
      <c r="G22" s="62"/>
      <c r="H22" s="62"/>
      <c r="I22" s="62"/>
      <c r="J22" s="62"/>
      <c r="K22" s="62"/>
      <c r="L22" s="62"/>
      <c r="M22" s="62"/>
      <c r="N22" s="62"/>
      <c r="O22" s="62"/>
      <c r="P22" s="62"/>
      <c r="Q22" s="62"/>
      <c r="R22" s="62"/>
      <c r="S22" s="62"/>
      <c r="T22" s="62"/>
      <c r="U22" s="62"/>
      <c r="V22" s="8"/>
    </row>
    <row r="23" spans="2:22" s="9" customFormat="1" ht="35.25" customHeight="1">
      <c r="B23" s="86" t="s">
        <v>34</v>
      </c>
      <c r="C23" s="87"/>
      <c r="D23" s="87"/>
      <c r="E23" s="87"/>
      <c r="F23" s="87"/>
      <c r="G23" s="87"/>
      <c r="H23" s="87"/>
      <c r="I23" s="87"/>
      <c r="J23" s="17"/>
      <c r="K23" s="18"/>
      <c r="M23" s="88" t="s">
        <v>35</v>
      </c>
      <c r="N23" s="89"/>
      <c r="O23" s="89"/>
      <c r="P23" s="89"/>
      <c r="Q23" s="89"/>
      <c r="R23" s="89"/>
      <c r="S23" s="89"/>
      <c r="T23" s="89"/>
      <c r="U23" s="90"/>
      <c r="V23" s="8"/>
    </row>
    <row r="24" spans="2:22" s="9" customFormat="1" ht="22.5" customHeight="1">
      <c r="B24" s="91" t="s">
        <v>36</v>
      </c>
      <c r="C24" s="92"/>
      <c r="D24" s="92"/>
      <c r="E24" s="92"/>
      <c r="F24" s="92"/>
      <c r="G24" s="93">
        <f>TRUNC(((((1+G12/100+G13/100+G14/100)*(1+G15/100)*(1+G16/100))/(1-(G17/100+G18/100+G19/100)))-1)*100,2)</f>
        <v>24.15</v>
      </c>
      <c r="H24" s="93"/>
      <c r="I24" s="94"/>
      <c r="J24" s="95" t="str">
        <f>IF(G24&lt;M24," Atenção",IF(G24&gt;S24,"Atenção","OK"))</f>
        <v>OK</v>
      </c>
      <c r="K24" s="96"/>
      <c r="M24" s="97">
        <f>CHOOSE(Plan4!$B$17,Plan4!O19,Plan4!O20,Plan4!O21,Plan4!O22,Plan4!O23,Plan4!O24)</f>
        <v>20.34</v>
      </c>
      <c r="N24" s="98"/>
      <c r="O24" s="98"/>
      <c r="P24" s="98">
        <f>CHOOSE(Plan4!$B$17,Plan4!Q19,Plan4!Q20,Plan4!Q21,Plan4!Q22,Plan4!Q23,Plan4!Q24)</f>
        <v>22.12</v>
      </c>
      <c r="Q24" s="98"/>
      <c r="R24" s="98"/>
      <c r="S24" s="98">
        <f>CHOOSE(Plan4!$B$17,Plan4!S19,Plan4!S20,Plan4!S21,Plan4!S22,Plan4!S23,Plan4!S24)</f>
        <v>25</v>
      </c>
      <c r="T24" s="98"/>
      <c r="U24" s="99"/>
      <c r="V24" s="8"/>
    </row>
    <row r="25" spans="2:22" s="9" customFormat="1" ht="15.75" customHeight="1">
      <c r="B25" s="62" t="str">
        <f>IF(J24&lt;&gt;"OK","O valor de BDI sem a desoneração está fora da faixa admitida no Acórdão TCU Plenária 2622/2013.",".")</f>
        <v>.</v>
      </c>
      <c r="C25" s="62"/>
      <c r="D25" s="62"/>
      <c r="E25" s="62"/>
      <c r="F25" s="62"/>
      <c r="G25" s="62"/>
      <c r="H25" s="62"/>
      <c r="I25" s="62"/>
      <c r="J25" s="62"/>
      <c r="K25" s="62"/>
      <c r="L25" s="62"/>
      <c r="M25" s="62"/>
      <c r="N25" s="62"/>
      <c r="O25" s="62"/>
      <c r="P25" s="62"/>
      <c r="Q25" s="62"/>
      <c r="R25" s="62"/>
      <c r="S25" s="62"/>
      <c r="T25" s="62"/>
      <c r="U25" s="62"/>
      <c r="V25" s="8"/>
    </row>
    <row r="26" spans="2:22" s="9" customFormat="1" ht="15.75">
      <c r="B26" s="63" t="s">
        <v>1</v>
      </c>
      <c r="C26" s="63"/>
      <c r="D26" s="63"/>
      <c r="E26" s="63"/>
      <c r="F26" s="63"/>
      <c r="G26" s="63"/>
      <c r="H26" s="63"/>
      <c r="I26" s="63"/>
      <c r="J26" s="63"/>
      <c r="K26" s="63"/>
      <c r="L26" s="63"/>
      <c r="M26" s="63"/>
      <c r="N26" s="63"/>
      <c r="O26" s="63"/>
      <c r="P26" s="63"/>
      <c r="Q26" s="63"/>
      <c r="R26" s="63"/>
      <c r="S26" s="63"/>
      <c r="T26" s="63"/>
      <c r="U26" s="63"/>
      <c r="V26" s="8"/>
    </row>
    <row r="27" spans="2:22" s="9" customFormat="1" ht="129" customHeight="1">
      <c r="B27" s="64" t="str">
        <f>"DECLARO que, de acordo com a legislação tributária do município de "&amp;G6&amp;", considerando a natureza da obra acima discriminada, para cálculo do valor de ISS a ser cobrado da empresa construtora, é aplicada a aliquota de "&amp;IF(G19="",0,G19)&amp;"% sobre o valor total da obra."&amp;"
"&amp;"
"&amp;"DECLARO que o percentual de encargos sociais utilizados no valor da mão-de-obra do orçamento são os encargos sociais praticados pelo SINAPI e/ou SICRO."&amp;"
"&amp;"
"&amp;"DECLARO que o orçamento da obra foi verificado com os custos nas duas possibilidades de CONTRIBUIÇÃO PREVIDENCIÁRIA e foi adotada a modalidade "&amp;IF(Plan4!B26=1,"COM DESONERAÇÃO"&amp;" por ser a mais adequada ao Tomador "&amp;G3&amp;".",IF(Plan4!B26=2,"SEM DESONERAÇÃO","")&amp;" por ser a mais adequada ao Tomador "&amp;G3&amp;".")</f>
        <v>DECLARO que, de acordo com a legislação tributária do município de Gaurama - RS, considerando a natureza da obra acima discriminada, para cálculo do valor de ISS a ser cobrado da empresa construtora, é aplicada a aliquota de 2,5% sobre o valor total da obra.
DECLARO que o percentual de encargos sociais utilizados no valor da mão-de-obra do orçamento são os encargos sociais praticados pelo SINAPI e/ou SICRO.
DECLARO que o orçamento da obra foi verificado com os custos nas duas possibilidades de CONTRIBUIÇÃO PREVIDENCIÁRIA e foi adotada a modalidade SEM DESONERAÇÃO por ser a mais adequada ao Tomador PREFEITURA MUNICIPAL DE GAURAMA.</v>
      </c>
      <c r="C27" s="64"/>
      <c r="D27" s="64"/>
      <c r="E27" s="64"/>
      <c r="F27" s="64"/>
      <c r="G27" s="64"/>
      <c r="H27" s="64"/>
      <c r="I27" s="64"/>
      <c r="J27" s="64"/>
      <c r="K27" s="64"/>
      <c r="L27" s="64"/>
      <c r="M27" s="64"/>
      <c r="N27" s="64"/>
      <c r="O27" s="64"/>
      <c r="P27" s="64"/>
      <c r="Q27" s="64"/>
      <c r="R27" s="64"/>
      <c r="S27" s="64"/>
      <c r="T27" s="64"/>
      <c r="U27" s="64"/>
      <c r="V27" s="8"/>
    </row>
    <row r="28" spans="2:21" ht="24.75" customHeight="1">
      <c r="B28" s="65" t="str">
        <f>IF(OR(V32=FALSE,V33=FALSE,V35=FALSE),("Atenção - Não esqueça de preencher o(s) campo(s): -"&amp;IF(V32=FALSE," Nº DA ART/RRT -","")&amp;IF(V33=FALSE," DATA -","")&amp;IF(V35=FALSE," IDENTIFICAÇÃO DO RESPONSÁVEL TÉCNICO -","")&amp;""),".")</f>
        <v>.</v>
      </c>
      <c r="C28" s="65"/>
      <c r="D28" s="65"/>
      <c r="E28" s="65"/>
      <c r="F28" s="65"/>
      <c r="G28" s="65"/>
      <c r="H28" s="65"/>
      <c r="I28" s="65"/>
      <c r="J28" s="65"/>
      <c r="K28" s="65"/>
      <c r="L28" s="65"/>
      <c r="M28" s="65"/>
      <c r="N28" s="65"/>
      <c r="O28" s="65"/>
      <c r="P28" s="65"/>
      <c r="Q28" s="65"/>
      <c r="R28" s="65"/>
      <c r="S28" s="65"/>
      <c r="T28" s="65"/>
      <c r="U28" s="65"/>
    </row>
    <row r="29" spans="1:22" ht="12.75" customHeight="1" hidden="1">
      <c r="A29" s="19"/>
      <c r="B29" s="19" t="s">
        <v>6</v>
      </c>
      <c r="C29" s="19"/>
      <c r="D29" s="19"/>
      <c r="E29" s="19"/>
      <c r="F29" s="19"/>
      <c r="G29" s="19"/>
      <c r="H29" s="19"/>
      <c r="I29" s="19"/>
      <c r="J29" s="19"/>
      <c r="K29" s="19"/>
      <c r="L29" s="19"/>
      <c r="M29" s="19"/>
      <c r="N29" s="19"/>
      <c r="O29" s="19"/>
      <c r="P29" s="19"/>
      <c r="Q29" s="19"/>
      <c r="R29" s="19"/>
      <c r="S29" s="19"/>
      <c r="T29" s="19"/>
      <c r="U29" s="19"/>
      <c r="V29" s="19"/>
    </row>
    <row r="30" spans="1:22" ht="38.25" customHeight="1" hidden="1">
      <c r="A30" s="19"/>
      <c r="B30" s="71"/>
      <c r="C30" s="72"/>
      <c r="D30" s="72"/>
      <c r="E30" s="72"/>
      <c r="F30" s="72"/>
      <c r="G30" s="72"/>
      <c r="H30" s="72"/>
      <c r="I30" s="72"/>
      <c r="J30" s="72"/>
      <c r="K30" s="72"/>
      <c r="L30" s="72"/>
      <c r="M30" s="72"/>
      <c r="N30" s="72"/>
      <c r="O30" s="72"/>
      <c r="P30" s="72"/>
      <c r="Q30" s="72"/>
      <c r="R30" s="72"/>
      <c r="S30" s="72"/>
      <c r="T30" s="72"/>
      <c r="U30" s="73"/>
      <c r="V30" s="19"/>
    </row>
    <row r="31" spans="1:22" ht="18.75" customHeight="1">
      <c r="A31" s="19"/>
      <c r="B31" s="19"/>
      <c r="C31" s="19"/>
      <c r="D31" s="19"/>
      <c r="E31" s="19"/>
      <c r="F31" s="19"/>
      <c r="G31" s="19"/>
      <c r="H31" s="19"/>
      <c r="I31" s="19"/>
      <c r="J31" s="19"/>
      <c r="K31" s="19"/>
      <c r="L31" s="19"/>
      <c r="M31" s="19"/>
      <c r="N31" s="19"/>
      <c r="O31" s="19"/>
      <c r="P31" s="19"/>
      <c r="Q31" s="19"/>
      <c r="R31" s="19"/>
      <c r="S31" s="19"/>
      <c r="T31" s="19"/>
      <c r="U31" s="19"/>
      <c r="V31" s="19"/>
    </row>
    <row r="32" spans="2:22" s="19" customFormat="1" ht="28.5" customHeight="1">
      <c r="B32" s="66"/>
      <c r="C32" s="67"/>
      <c r="D32" s="67"/>
      <c r="E32" s="67"/>
      <c r="F32" s="67"/>
      <c r="G32" s="67"/>
      <c r="H32" s="67"/>
      <c r="I32" s="67"/>
      <c r="J32" s="68" t="s">
        <v>121</v>
      </c>
      <c r="K32" s="69"/>
      <c r="L32" s="69"/>
      <c r="M32" s="69"/>
      <c r="N32" s="69"/>
      <c r="O32" s="69"/>
      <c r="P32" s="69"/>
      <c r="Q32" s="69"/>
      <c r="R32" s="69"/>
      <c r="S32" s="69"/>
      <c r="T32" s="69"/>
      <c r="U32" s="70"/>
      <c r="V32" s="8" t="b">
        <f>IF(LEN(J32)&lt;4,FALSE,TRUE)</f>
        <v>1</v>
      </c>
    </row>
    <row r="33" spans="2:22" s="19" customFormat="1" ht="14.25" customHeight="1">
      <c r="B33" s="82" t="s">
        <v>9</v>
      </c>
      <c r="C33" s="83"/>
      <c r="D33" s="83"/>
      <c r="E33" s="83"/>
      <c r="F33" s="83"/>
      <c r="G33" s="83"/>
      <c r="H33" s="83"/>
      <c r="I33" s="83"/>
      <c r="J33" s="84" t="s">
        <v>10</v>
      </c>
      <c r="K33" s="84"/>
      <c r="L33" s="84"/>
      <c r="M33" s="84"/>
      <c r="N33" s="84"/>
      <c r="O33" s="84"/>
      <c r="P33" s="84"/>
      <c r="Q33" s="84"/>
      <c r="R33" s="84"/>
      <c r="S33" s="84"/>
      <c r="T33" s="84"/>
      <c r="U33" s="85"/>
      <c r="V33" s="8" t="b">
        <f>IF(LEN(J34)&lt;4,FALSE,TRUE)</f>
        <v>1</v>
      </c>
    </row>
    <row r="34" spans="2:22" s="19" customFormat="1" ht="12.75" customHeight="1">
      <c r="B34" s="75" t="s">
        <v>120</v>
      </c>
      <c r="C34" s="76"/>
      <c r="D34" s="76"/>
      <c r="E34" s="76"/>
      <c r="F34" s="76"/>
      <c r="G34" s="76"/>
      <c r="H34" s="76"/>
      <c r="I34" s="76"/>
      <c r="J34" s="77">
        <v>42912</v>
      </c>
      <c r="K34" s="77"/>
      <c r="L34" s="77"/>
      <c r="M34" s="77"/>
      <c r="N34" s="77"/>
      <c r="O34" s="77"/>
      <c r="P34" s="77"/>
      <c r="Q34" s="77"/>
      <c r="R34" s="77"/>
      <c r="S34" s="77"/>
      <c r="T34" s="77"/>
      <c r="U34" s="78"/>
      <c r="V34" s="8"/>
    </row>
    <row r="35" spans="2:22" s="19" customFormat="1" ht="12.75" customHeight="1">
      <c r="B35" s="79" t="s">
        <v>11</v>
      </c>
      <c r="C35" s="80"/>
      <c r="D35" s="80"/>
      <c r="E35" s="80"/>
      <c r="F35" s="80"/>
      <c r="G35" s="80"/>
      <c r="H35" s="80"/>
      <c r="I35" s="80"/>
      <c r="J35" s="80" t="s">
        <v>12</v>
      </c>
      <c r="K35" s="80"/>
      <c r="L35" s="80"/>
      <c r="M35" s="80"/>
      <c r="N35" s="80"/>
      <c r="O35" s="80"/>
      <c r="P35" s="80"/>
      <c r="Q35" s="80"/>
      <c r="R35" s="80"/>
      <c r="S35" s="80"/>
      <c r="T35" s="80"/>
      <c r="U35" s="81"/>
      <c r="V35" s="8" t="b">
        <f>IF(LEN(B34)&lt;4,FALSE,TRUE)</f>
        <v>1</v>
      </c>
    </row>
    <row r="36" spans="2:21" ht="26.25" customHeight="1">
      <c r="B36" s="74"/>
      <c r="C36" s="74"/>
      <c r="D36" s="74"/>
      <c r="E36" s="74"/>
      <c r="F36" s="74"/>
      <c r="G36" s="74"/>
      <c r="H36" s="74"/>
      <c r="I36" s="74"/>
      <c r="J36" s="74"/>
      <c r="K36" s="74"/>
      <c r="L36" s="74"/>
      <c r="M36" s="74"/>
      <c r="N36" s="74"/>
      <c r="O36" s="74"/>
      <c r="P36" s="74"/>
      <c r="Q36" s="74"/>
      <c r="R36" s="74"/>
      <c r="S36" s="74"/>
      <c r="T36" s="74"/>
      <c r="U36" s="74"/>
    </row>
    <row r="37" s="19" customFormat="1" ht="14.25" customHeight="1">
      <c r="V37" s="8"/>
    </row>
    <row r="38" s="19" customFormat="1" ht="12.75">
      <c r="V38" s="8"/>
    </row>
    <row r="39" s="19" customFormat="1" ht="12.75">
      <c r="V39" s="8"/>
    </row>
    <row r="40" s="19" customFormat="1" ht="12.75">
      <c r="V40" s="8"/>
    </row>
    <row r="41" s="19" customFormat="1" ht="12.75">
      <c r="V41" s="8"/>
    </row>
    <row r="42" s="19" customFormat="1" ht="12.75">
      <c r="V42" s="8"/>
    </row>
    <row r="43" s="19" customFormat="1" ht="12.75">
      <c r="V43" s="8"/>
    </row>
    <row r="44" s="19" customFormat="1" ht="12.75">
      <c r="V44" s="8"/>
    </row>
    <row r="45" s="19" customFormat="1" ht="12.75">
      <c r="V45" s="8"/>
    </row>
    <row r="46" s="19" customFormat="1" ht="12.75">
      <c r="V46" s="8"/>
    </row>
    <row r="47" s="19" customFormat="1" ht="12.75" customHeight="1">
      <c r="V47" s="8"/>
    </row>
    <row r="48" s="19" customFormat="1" ht="12.75">
      <c r="V48" s="8"/>
    </row>
    <row r="49" s="19" customFormat="1" ht="12.75">
      <c r="V49" s="8"/>
    </row>
    <row r="50" s="19" customFormat="1" ht="12.75">
      <c r="V50" s="8"/>
    </row>
    <row r="51" s="19" customFormat="1" ht="12.75">
      <c r="V51" s="8"/>
    </row>
    <row r="52" s="19" customFormat="1" ht="12.75">
      <c r="V52" s="8"/>
    </row>
    <row r="53" s="19" customFormat="1" ht="12.75">
      <c r="V53" s="8"/>
    </row>
    <row r="54" s="19" customFormat="1" ht="12.75">
      <c r="V54" s="8"/>
    </row>
    <row r="55" s="19" customFormat="1" ht="12.75">
      <c r="V55" s="8"/>
    </row>
    <row r="56" s="19" customFormat="1" ht="12.75">
      <c r="V56" s="8"/>
    </row>
    <row r="57" s="19" customFormat="1" ht="12.75">
      <c r="V57" s="8"/>
    </row>
    <row r="58" s="19" customFormat="1" ht="12.75">
      <c r="V58" s="8"/>
    </row>
    <row r="59" s="19" customFormat="1" ht="12.75">
      <c r="V59" s="8"/>
    </row>
    <row r="60" s="19" customFormat="1" ht="12.75">
      <c r="V60" s="8"/>
    </row>
    <row r="61" s="19" customFormat="1" ht="12.75">
      <c r="V61" s="8"/>
    </row>
    <row r="62" s="19" customFormat="1" ht="12.75">
      <c r="V62" s="8"/>
    </row>
    <row r="63" s="19" customFormat="1" ht="12.75">
      <c r="V63" s="8"/>
    </row>
    <row r="64" s="19" customFormat="1" ht="12.75">
      <c r="V64" s="8"/>
    </row>
    <row r="65" s="19" customFormat="1" ht="12.75">
      <c r="V65" s="8"/>
    </row>
    <row r="66" s="19" customFormat="1" ht="12.75">
      <c r="V66" s="8"/>
    </row>
    <row r="67" s="19" customFormat="1" ht="12.75">
      <c r="V67" s="8"/>
    </row>
    <row r="68" s="19" customFormat="1" ht="12.75">
      <c r="V68" s="8"/>
    </row>
    <row r="69" s="19" customFormat="1" ht="12.75">
      <c r="V69" s="8"/>
    </row>
    <row r="70" s="19" customFormat="1" ht="12.75">
      <c r="V70" s="8"/>
    </row>
    <row r="71" s="19" customFormat="1" ht="12.75">
      <c r="V71" s="8"/>
    </row>
    <row r="72" s="19" customFormat="1" ht="12.75">
      <c r="V72" s="8"/>
    </row>
    <row r="73" s="19" customFormat="1" ht="12.75">
      <c r="V73" s="8"/>
    </row>
    <row r="74" s="19" customFormat="1" ht="12.75">
      <c r="V74" s="8"/>
    </row>
    <row r="75" s="19" customFormat="1" ht="12.75">
      <c r="V75" s="8"/>
    </row>
    <row r="76" s="19" customFormat="1" ht="12.75">
      <c r="V76" s="8"/>
    </row>
    <row r="77" s="19" customFormat="1" ht="12.75">
      <c r="V77" s="8"/>
    </row>
    <row r="78" s="19" customFormat="1" ht="12.75">
      <c r="V78" s="8"/>
    </row>
    <row r="79" s="19" customFormat="1" ht="12.75">
      <c r="V79" s="8"/>
    </row>
    <row r="80" s="19" customFormat="1" ht="12.75">
      <c r="V80" s="8"/>
    </row>
  </sheetData>
  <sheetProtection/>
  <mergeCells count="96">
    <mergeCell ref="M11:O11"/>
    <mergeCell ref="P11:R11"/>
    <mergeCell ref="B1:U1"/>
    <mergeCell ref="B3:F3"/>
    <mergeCell ref="G3:U3"/>
    <mergeCell ref="B4:F4"/>
    <mergeCell ref="G4:U4"/>
    <mergeCell ref="B5:F5"/>
    <mergeCell ref="G5:U5"/>
    <mergeCell ref="G13:I13"/>
    <mergeCell ref="J13:K13"/>
    <mergeCell ref="B6:F6"/>
    <mergeCell ref="G6:U6"/>
    <mergeCell ref="B7:F7"/>
    <mergeCell ref="B8:F8"/>
    <mergeCell ref="B9:U9"/>
    <mergeCell ref="B10:F11"/>
    <mergeCell ref="G10:I11"/>
    <mergeCell ref="M10:U10"/>
    <mergeCell ref="P15:R15"/>
    <mergeCell ref="S15:U15"/>
    <mergeCell ref="S11:U11"/>
    <mergeCell ref="B12:F12"/>
    <mergeCell ref="G12:I12"/>
    <mergeCell ref="J12:K12"/>
    <mergeCell ref="M12:O12"/>
    <mergeCell ref="P14:R14"/>
    <mergeCell ref="S14:U14"/>
    <mergeCell ref="B13:F13"/>
    <mergeCell ref="M13:O13"/>
    <mergeCell ref="P12:R12"/>
    <mergeCell ref="S12:U12"/>
    <mergeCell ref="P13:R13"/>
    <mergeCell ref="S13:U13"/>
    <mergeCell ref="J17:K17"/>
    <mergeCell ref="M17:O17"/>
    <mergeCell ref="P16:R16"/>
    <mergeCell ref="S16:U16"/>
    <mergeCell ref="P17:R17"/>
    <mergeCell ref="B14:F14"/>
    <mergeCell ref="G14:I14"/>
    <mergeCell ref="B15:F15"/>
    <mergeCell ref="G15:I15"/>
    <mergeCell ref="J15:K15"/>
    <mergeCell ref="M15:O15"/>
    <mergeCell ref="J14:K14"/>
    <mergeCell ref="M14:O14"/>
    <mergeCell ref="S19:U19"/>
    <mergeCell ref="B16:F16"/>
    <mergeCell ref="G16:I16"/>
    <mergeCell ref="J16:K16"/>
    <mergeCell ref="M16:O16"/>
    <mergeCell ref="P18:R18"/>
    <mergeCell ref="S18:U18"/>
    <mergeCell ref="B17:F17"/>
    <mergeCell ref="G17:I17"/>
    <mergeCell ref="S17:U17"/>
    <mergeCell ref="M19:O19"/>
    <mergeCell ref="J18:K18"/>
    <mergeCell ref="M18:O18"/>
    <mergeCell ref="B18:F18"/>
    <mergeCell ref="G18:I18"/>
    <mergeCell ref="B19:F19"/>
    <mergeCell ref="G19:I19"/>
    <mergeCell ref="P19:R19"/>
    <mergeCell ref="S20:U20"/>
    <mergeCell ref="B21:F21"/>
    <mergeCell ref="G21:I21"/>
    <mergeCell ref="B22:U22"/>
    <mergeCell ref="B20:F20"/>
    <mergeCell ref="G20:I20"/>
    <mergeCell ref="M20:O20"/>
    <mergeCell ref="P20:R20"/>
    <mergeCell ref="J19:K19"/>
    <mergeCell ref="B23:I23"/>
    <mergeCell ref="M23:U23"/>
    <mergeCell ref="B24:F24"/>
    <mergeCell ref="G24:I24"/>
    <mergeCell ref="J24:K24"/>
    <mergeCell ref="M24:O24"/>
    <mergeCell ref="P24:R24"/>
    <mergeCell ref="S24:U24"/>
    <mergeCell ref="B36:U36"/>
    <mergeCell ref="B34:I34"/>
    <mergeCell ref="J34:U34"/>
    <mergeCell ref="B35:I35"/>
    <mergeCell ref="J35:U35"/>
    <mergeCell ref="B33:I33"/>
    <mergeCell ref="J33:U33"/>
    <mergeCell ref="B25:U25"/>
    <mergeCell ref="B26:U26"/>
    <mergeCell ref="B27:U27"/>
    <mergeCell ref="B28:U28"/>
    <mergeCell ref="B32:I32"/>
    <mergeCell ref="J32:U32"/>
    <mergeCell ref="B30:U30"/>
  </mergeCells>
  <conditionalFormatting sqref="J32:U32 B34:U34 G3:U6 G12:I19 B30:U30">
    <cfRule type="cellIs" priority="1" dxfId="10" operator="equal" stopIfTrue="1">
      <formula>0</formula>
    </cfRule>
  </conditionalFormatting>
  <conditionalFormatting sqref="J24:K24 J12:J19">
    <cfRule type="cellIs" priority="2" dxfId="9" operator="notEqual" stopIfTrue="1">
      <formula>"OK"</formula>
    </cfRule>
  </conditionalFormatting>
  <conditionalFormatting sqref="B9:U9">
    <cfRule type="cellIs" priority="3" dxfId="11" operator="notEqual" stopIfTrue="1">
      <formula>"."</formula>
    </cfRule>
  </conditionalFormatting>
  <conditionalFormatting sqref="B22:U22 B25:U25">
    <cfRule type="cellIs" priority="4" dxfId="12" operator="notEqual" stopIfTrue="1">
      <formula>"."</formula>
    </cfRule>
  </conditionalFormatting>
  <conditionalFormatting sqref="B28:U28">
    <cfRule type="cellIs" priority="5" dxfId="13" operator="notEqual" stopIfTrue="1">
      <formula>"."</formula>
    </cfRule>
  </conditionalFormatting>
  <printOptions/>
  <pageMargins left="0.787401575" right="0.787401575" top="0.49" bottom="0.5" header="0.492125985" footer="0.492125985"/>
  <pageSetup fitToHeight="1" fitToWidth="1"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4:W51"/>
  <sheetViews>
    <sheetView zoomScalePageLayoutView="0" workbookViewId="0" topLeftCell="A1">
      <selection activeCell="B26" sqref="B26"/>
    </sheetView>
  </sheetViews>
  <sheetFormatPr defaultColWidth="9.140625" defaultRowHeight="12.75"/>
  <cols>
    <col min="2" max="2" width="50.8515625" style="0" customWidth="1"/>
  </cols>
  <sheetData>
    <row r="4" spans="3:20" ht="16.5" thickBot="1">
      <c r="C4" s="182" t="s">
        <v>37</v>
      </c>
      <c r="D4" s="182"/>
      <c r="E4" s="182"/>
      <c r="F4" s="182"/>
      <c r="G4" s="182"/>
      <c r="H4" s="182"/>
      <c r="I4" s="182" t="s">
        <v>8</v>
      </c>
      <c r="J4" s="182"/>
      <c r="K4" s="182"/>
      <c r="L4" s="182"/>
      <c r="M4" s="182"/>
      <c r="N4" s="182"/>
      <c r="O4" s="182" t="s">
        <v>38</v>
      </c>
      <c r="P4" s="182"/>
      <c r="Q4" s="182"/>
      <c r="R4" s="182"/>
      <c r="S4" s="182"/>
      <c r="T4" s="182"/>
    </row>
    <row r="5" spans="2:20" ht="32.25" thickBot="1">
      <c r="B5" s="20" t="s">
        <v>39</v>
      </c>
      <c r="C5" s="21" t="s">
        <v>40</v>
      </c>
      <c r="D5" s="22" t="s">
        <v>41</v>
      </c>
      <c r="E5" s="22" t="s">
        <v>42</v>
      </c>
      <c r="F5" s="22" t="s">
        <v>43</v>
      </c>
      <c r="G5" s="22" t="s">
        <v>44</v>
      </c>
      <c r="H5" s="23" t="s">
        <v>45</v>
      </c>
      <c r="I5" s="21" t="s">
        <v>40</v>
      </c>
      <c r="J5" s="22" t="s">
        <v>41</v>
      </c>
      <c r="K5" s="22" t="s">
        <v>42</v>
      </c>
      <c r="L5" s="22" t="s">
        <v>43</v>
      </c>
      <c r="M5" s="22" t="s">
        <v>44</v>
      </c>
      <c r="N5" s="23" t="s">
        <v>45</v>
      </c>
      <c r="O5" s="21" t="s">
        <v>40</v>
      </c>
      <c r="P5" s="22" t="s">
        <v>41</v>
      </c>
      <c r="Q5" s="22" t="s">
        <v>42</v>
      </c>
      <c r="R5" s="22" t="s">
        <v>43</v>
      </c>
      <c r="S5" s="22" t="s">
        <v>44</v>
      </c>
      <c r="T5" s="23" t="s">
        <v>45</v>
      </c>
    </row>
    <row r="6" spans="2:20" ht="12.75">
      <c r="B6" s="24" t="s">
        <v>46</v>
      </c>
      <c r="C6" s="25">
        <v>3</v>
      </c>
      <c r="D6" s="26">
        <v>3.8</v>
      </c>
      <c r="E6" s="26">
        <v>3.43</v>
      </c>
      <c r="F6" s="26">
        <v>5.29</v>
      </c>
      <c r="G6" s="26">
        <v>4</v>
      </c>
      <c r="H6" s="27">
        <v>1.5</v>
      </c>
      <c r="I6" s="25">
        <v>4</v>
      </c>
      <c r="J6" s="26">
        <v>4.01</v>
      </c>
      <c r="K6" s="26">
        <v>4.93</v>
      </c>
      <c r="L6" s="26">
        <v>5.92</v>
      </c>
      <c r="M6" s="26">
        <v>5.52</v>
      </c>
      <c r="N6" s="27">
        <v>3.45</v>
      </c>
      <c r="O6" s="25">
        <v>5.5</v>
      </c>
      <c r="P6" s="26">
        <v>4.67</v>
      </c>
      <c r="Q6" s="26">
        <v>6.71</v>
      </c>
      <c r="R6" s="26">
        <v>7.93</v>
      </c>
      <c r="S6" s="26">
        <v>7.85</v>
      </c>
      <c r="T6" s="27">
        <v>4.49</v>
      </c>
    </row>
    <row r="7" spans="2:20" ht="12.75">
      <c r="B7" s="28" t="s">
        <v>47</v>
      </c>
      <c r="C7" s="29">
        <v>0.8</v>
      </c>
      <c r="D7" s="30">
        <v>0.32</v>
      </c>
      <c r="E7" s="30">
        <v>0.28</v>
      </c>
      <c r="F7" s="30">
        <v>0.25</v>
      </c>
      <c r="G7" s="30">
        <v>0.81</v>
      </c>
      <c r="H7" s="31">
        <v>0.3</v>
      </c>
      <c r="I7" s="29">
        <v>0.8</v>
      </c>
      <c r="J7" s="30">
        <v>0.4</v>
      </c>
      <c r="K7" s="30">
        <v>0.49</v>
      </c>
      <c r="L7" s="30">
        <v>0.51</v>
      </c>
      <c r="M7" s="30">
        <v>1.22</v>
      </c>
      <c r="N7" s="31">
        <v>0.48</v>
      </c>
      <c r="O7" s="29">
        <v>1</v>
      </c>
      <c r="P7" s="30">
        <v>0.74</v>
      </c>
      <c r="Q7" s="30">
        <v>0.75</v>
      </c>
      <c r="R7" s="30">
        <v>0.56</v>
      </c>
      <c r="S7" s="30">
        <v>1.99</v>
      </c>
      <c r="T7" s="31">
        <v>0.82</v>
      </c>
    </row>
    <row r="8" spans="2:20" ht="12.75">
      <c r="B8" s="28" t="s">
        <v>48</v>
      </c>
      <c r="C8" s="29">
        <v>0.97</v>
      </c>
      <c r="D8" s="30">
        <v>0.5</v>
      </c>
      <c r="E8" s="30">
        <v>1</v>
      </c>
      <c r="F8" s="30">
        <v>1</v>
      </c>
      <c r="G8" s="30">
        <v>1.46</v>
      </c>
      <c r="H8" s="31">
        <v>0.56</v>
      </c>
      <c r="I8" s="29">
        <v>1.27</v>
      </c>
      <c r="J8" s="30">
        <v>0.56</v>
      </c>
      <c r="K8" s="30">
        <v>1.39</v>
      </c>
      <c r="L8" s="30">
        <v>1.48</v>
      </c>
      <c r="M8" s="30">
        <v>2.32</v>
      </c>
      <c r="N8" s="31">
        <v>0.85</v>
      </c>
      <c r="O8" s="29">
        <v>1.27</v>
      </c>
      <c r="P8" s="30">
        <v>0.97</v>
      </c>
      <c r="Q8" s="30">
        <v>1.74</v>
      </c>
      <c r="R8" s="30">
        <v>1.97</v>
      </c>
      <c r="S8" s="30">
        <v>3.16</v>
      </c>
      <c r="T8" s="31">
        <v>0.89</v>
      </c>
    </row>
    <row r="9" spans="2:20" ht="12.75">
      <c r="B9" s="28" t="s">
        <v>49</v>
      </c>
      <c r="C9" s="29">
        <v>0.59</v>
      </c>
      <c r="D9" s="30">
        <v>1.02</v>
      </c>
      <c r="E9" s="30">
        <v>0.94</v>
      </c>
      <c r="F9" s="30">
        <v>1.01</v>
      </c>
      <c r="G9" s="30">
        <v>0.94</v>
      </c>
      <c r="H9" s="31">
        <v>0.85</v>
      </c>
      <c r="I9" s="29">
        <v>1.23</v>
      </c>
      <c r="J9" s="30">
        <v>1.11</v>
      </c>
      <c r="K9" s="30">
        <v>0.99</v>
      </c>
      <c r="L9" s="30">
        <v>1.07</v>
      </c>
      <c r="M9" s="30">
        <v>1.02</v>
      </c>
      <c r="N9" s="31">
        <v>0.85</v>
      </c>
      <c r="O9" s="29">
        <v>1.39</v>
      </c>
      <c r="P9" s="30">
        <v>1.21</v>
      </c>
      <c r="Q9" s="30">
        <v>1.17</v>
      </c>
      <c r="R9" s="30">
        <v>1.11</v>
      </c>
      <c r="S9" s="30">
        <v>1.33</v>
      </c>
      <c r="T9" s="31">
        <v>1.11</v>
      </c>
    </row>
    <row r="10" spans="2:20" ht="13.5" thickBot="1">
      <c r="B10" s="28" t="s">
        <v>50</v>
      </c>
      <c r="C10" s="29">
        <v>6.16</v>
      </c>
      <c r="D10" s="30">
        <v>6.64</v>
      </c>
      <c r="E10" s="30">
        <v>6.74</v>
      </c>
      <c r="F10" s="30">
        <v>8</v>
      </c>
      <c r="G10" s="30">
        <v>7.14</v>
      </c>
      <c r="H10" s="31">
        <v>3.5</v>
      </c>
      <c r="I10" s="29">
        <v>7.4</v>
      </c>
      <c r="J10" s="30">
        <v>7.3</v>
      </c>
      <c r="K10" s="30">
        <v>8.04</v>
      </c>
      <c r="L10" s="30">
        <v>8.31</v>
      </c>
      <c r="M10" s="30">
        <v>8.4</v>
      </c>
      <c r="N10" s="31">
        <v>5.11</v>
      </c>
      <c r="O10" s="29">
        <v>8.96</v>
      </c>
      <c r="P10" s="30">
        <v>8.69</v>
      </c>
      <c r="Q10" s="30">
        <v>9.4</v>
      </c>
      <c r="R10" s="30">
        <v>9.51</v>
      </c>
      <c r="S10" s="30">
        <v>10.43</v>
      </c>
      <c r="T10" s="31">
        <v>6.22</v>
      </c>
    </row>
    <row r="11" spans="2:20" ht="12.75">
      <c r="B11" s="24" t="s">
        <v>51</v>
      </c>
      <c r="C11" s="29">
        <v>0.65</v>
      </c>
      <c r="D11" s="30">
        <v>0.65</v>
      </c>
      <c r="E11" s="30">
        <v>0.65</v>
      </c>
      <c r="F11" s="30">
        <v>0.65</v>
      </c>
      <c r="G11" s="30">
        <v>0.65</v>
      </c>
      <c r="H11" s="31">
        <v>0.65</v>
      </c>
      <c r="I11" s="29">
        <v>0.65</v>
      </c>
      <c r="J11" s="30">
        <v>0.65</v>
      </c>
      <c r="K11" s="30">
        <v>0.65</v>
      </c>
      <c r="L11" s="30">
        <v>0.65</v>
      </c>
      <c r="M11" s="30">
        <v>0.65</v>
      </c>
      <c r="N11" s="31">
        <v>0.65</v>
      </c>
      <c r="O11" s="29">
        <v>0.65</v>
      </c>
      <c r="P11" s="30">
        <v>0.65</v>
      </c>
      <c r="Q11" s="30">
        <v>0.65</v>
      </c>
      <c r="R11" s="30">
        <v>0.65</v>
      </c>
      <c r="S11" s="30">
        <v>0.65</v>
      </c>
      <c r="T11" s="31">
        <v>0.65</v>
      </c>
    </row>
    <row r="12" spans="2:20" ht="12.75">
      <c r="B12" s="28" t="s">
        <v>52</v>
      </c>
      <c r="C12" s="29">
        <v>3</v>
      </c>
      <c r="D12" s="30">
        <v>3</v>
      </c>
      <c r="E12" s="30">
        <v>3</v>
      </c>
      <c r="F12" s="30">
        <v>3</v>
      </c>
      <c r="G12" s="30">
        <v>3</v>
      </c>
      <c r="H12" s="31">
        <v>3</v>
      </c>
      <c r="I12" s="29">
        <v>3</v>
      </c>
      <c r="J12" s="30">
        <v>3</v>
      </c>
      <c r="K12" s="30">
        <v>3</v>
      </c>
      <c r="L12" s="30">
        <v>3</v>
      </c>
      <c r="M12" s="30">
        <v>3</v>
      </c>
      <c r="N12" s="31">
        <v>3</v>
      </c>
      <c r="O12" s="29">
        <v>3</v>
      </c>
      <c r="P12" s="30">
        <v>3</v>
      </c>
      <c r="Q12" s="30">
        <v>3</v>
      </c>
      <c r="R12" s="30">
        <v>3</v>
      </c>
      <c r="S12" s="30">
        <v>3</v>
      </c>
      <c r="T12" s="31">
        <v>3</v>
      </c>
    </row>
    <row r="13" spans="2:20" ht="12.75">
      <c r="B13" s="28" t="s">
        <v>53</v>
      </c>
      <c r="C13" s="29">
        <v>2</v>
      </c>
      <c r="D13" s="30">
        <v>2</v>
      </c>
      <c r="E13" s="30">
        <v>2</v>
      </c>
      <c r="F13" s="30">
        <v>2</v>
      </c>
      <c r="G13" s="30">
        <v>2</v>
      </c>
      <c r="H13" s="31">
        <v>2</v>
      </c>
      <c r="I13" s="29">
        <v>2</v>
      </c>
      <c r="J13" s="30">
        <v>2</v>
      </c>
      <c r="K13" s="30">
        <v>2</v>
      </c>
      <c r="L13" s="30">
        <v>2</v>
      </c>
      <c r="M13" s="30">
        <v>2</v>
      </c>
      <c r="N13" s="31">
        <v>2</v>
      </c>
      <c r="O13" s="29">
        <v>5</v>
      </c>
      <c r="P13" s="30">
        <v>5</v>
      </c>
      <c r="Q13" s="30">
        <v>5</v>
      </c>
      <c r="R13" s="30">
        <v>5</v>
      </c>
      <c r="S13" s="30">
        <v>5</v>
      </c>
      <c r="T13" s="31">
        <v>5</v>
      </c>
    </row>
    <row r="14" spans="2:20" ht="12.75">
      <c r="B14" s="28" t="s">
        <v>54</v>
      </c>
      <c r="C14" s="29">
        <v>2</v>
      </c>
      <c r="D14" s="30">
        <v>2</v>
      </c>
      <c r="E14" s="30">
        <v>2</v>
      </c>
      <c r="F14" s="30">
        <v>2</v>
      </c>
      <c r="G14" s="30">
        <v>2</v>
      </c>
      <c r="H14" s="31">
        <v>2</v>
      </c>
      <c r="I14" s="29">
        <v>2</v>
      </c>
      <c r="J14" s="30">
        <v>2</v>
      </c>
      <c r="K14" s="30">
        <v>2</v>
      </c>
      <c r="L14" s="30">
        <v>2</v>
      </c>
      <c r="M14" s="30">
        <v>2</v>
      </c>
      <c r="N14" s="31">
        <v>2</v>
      </c>
      <c r="O14" s="29">
        <v>2</v>
      </c>
      <c r="P14" s="30">
        <v>2</v>
      </c>
      <c r="Q14" s="30">
        <v>2</v>
      </c>
      <c r="R14" s="30">
        <v>2</v>
      </c>
      <c r="S14" s="30">
        <v>2</v>
      </c>
      <c r="T14" s="31">
        <v>2</v>
      </c>
    </row>
    <row r="15" spans="2:20" ht="13.5" thickBot="1">
      <c r="B15" s="32" t="s">
        <v>55</v>
      </c>
      <c r="C15" s="33">
        <f>SUM(C11:C13)</f>
        <v>5.65</v>
      </c>
      <c r="D15" s="34">
        <f>SUM(D11:D13)</f>
        <v>5.65</v>
      </c>
      <c r="E15" s="34">
        <f aca="true" t="shared" si="0" ref="E15:T15">SUM(E11:E13)</f>
        <v>5.65</v>
      </c>
      <c r="F15" s="34">
        <f t="shared" si="0"/>
        <v>5.65</v>
      </c>
      <c r="G15" s="34">
        <f t="shared" si="0"/>
        <v>5.65</v>
      </c>
      <c r="H15" s="34">
        <f t="shared" si="0"/>
        <v>5.65</v>
      </c>
      <c r="I15" s="33">
        <f t="shared" si="0"/>
        <v>5.65</v>
      </c>
      <c r="J15" s="34">
        <f t="shared" si="0"/>
        <v>5.65</v>
      </c>
      <c r="K15" s="34">
        <f t="shared" si="0"/>
        <v>5.65</v>
      </c>
      <c r="L15" s="34">
        <f t="shared" si="0"/>
        <v>5.65</v>
      </c>
      <c r="M15" s="34">
        <f t="shared" si="0"/>
        <v>5.65</v>
      </c>
      <c r="N15" s="34">
        <f t="shared" si="0"/>
        <v>5.65</v>
      </c>
      <c r="O15" s="33">
        <f t="shared" si="0"/>
        <v>8.65</v>
      </c>
      <c r="P15" s="34">
        <f t="shared" si="0"/>
        <v>8.65</v>
      </c>
      <c r="Q15" s="34">
        <f t="shared" si="0"/>
        <v>8.65</v>
      </c>
      <c r="R15" s="34">
        <f t="shared" si="0"/>
        <v>8.65</v>
      </c>
      <c r="S15" s="34">
        <f t="shared" si="0"/>
        <v>8.65</v>
      </c>
      <c r="T15" s="35">
        <f t="shared" si="0"/>
        <v>8.65</v>
      </c>
    </row>
    <row r="16" spans="2:14" ht="13.5" thickBot="1">
      <c r="B16" s="36"/>
      <c r="I16" s="36"/>
      <c r="J16" s="36"/>
      <c r="K16" s="36"/>
      <c r="L16" s="36"/>
      <c r="M16" s="36"/>
      <c r="N16" s="36"/>
    </row>
    <row r="17" ht="16.5" thickBot="1">
      <c r="B17" s="37">
        <v>1</v>
      </c>
    </row>
    <row r="18" spans="2:20" ht="16.5" thickBot="1">
      <c r="B18" s="38" t="s">
        <v>16</v>
      </c>
      <c r="C18" s="183" t="s">
        <v>56</v>
      </c>
      <c r="D18" s="184"/>
      <c r="E18" s="184"/>
      <c r="F18" s="184"/>
      <c r="G18" s="184"/>
      <c r="H18" s="184"/>
      <c r="I18" s="184"/>
      <c r="J18" s="184"/>
      <c r="K18" s="184"/>
      <c r="L18" s="184"/>
      <c r="M18" s="184"/>
      <c r="N18" s="185"/>
      <c r="O18" s="186" t="s">
        <v>57</v>
      </c>
      <c r="P18" s="187"/>
      <c r="Q18" s="187"/>
      <c r="R18" s="187"/>
      <c r="S18" s="187"/>
      <c r="T18" s="188"/>
    </row>
    <row r="19" spans="2:20" ht="12.75">
      <c r="B19" s="39">
        <v>1</v>
      </c>
      <c r="C19" s="191" t="s">
        <v>58</v>
      </c>
      <c r="D19" s="192"/>
      <c r="E19" s="192"/>
      <c r="F19" s="192"/>
      <c r="G19" s="192"/>
      <c r="H19" s="192"/>
      <c r="I19" s="192"/>
      <c r="J19" s="192"/>
      <c r="K19" s="192"/>
      <c r="L19" s="192"/>
      <c r="M19" s="192"/>
      <c r="N19" s="193"/>
      <c r="O19" s="194">
        <v>20.34</v>
      </c>
      <c r="P19" s="195"/>
      <c r="Q19" s="189">
        <v>22.12</v>
      </c>
      <c r="R19" s="189"/>
      <c r="S19" s="189">
        <v>25</v>
      </c>
      <c r="T19" s="190"/>
    </row>
    <row r="20" spans="2:20" ht="12.75">
      <c r="B20" s="40">
        <v>2</v>
      </c>
      <c r="C20" s="178" t="s">
        <v>59</v>
      </c>
      <c r="D20" s="179"/>
      <c r="E20" s="179"/>
      <c r="F20" s="179"/>
      <c r="G20" s="179"/>
      <c r="H20" s="179"/>
      <c r="I20" s="179"/>
      <c r="J20" s="179"/>
      <c r="K20" s="179"/>
      <c r="L20" s="179"/>
      <c r="M20" s="179"/>
      <c r="N20" s="180"/>
      <c r="O20" s="171">
        <v>19.6</v>
      </c>
      <c r="P20" s="172"/>
      <c r="Q20" s="173">
        <v>20.97</v>
      </c>
      <c r="R20" s="173"/>
      <c r="S20" s="173">
        <v>24.23</v>
      </c>
      <c r="T20" s="181"/>
    </row>
    <row r="21" spans="2:20" ht="12.75">
      <c r="B21" s="40">
        <v>3</v>
      </c>
      <c r="C21" s="178" t="s">
        <v>60</v>
      </c>
      <c r="D21" s="179"/>
      <c r="E21" s="179"/>
      <c r="F21" s="179"/>
      <c r="G21" s="179"/>
      <c r="H21" s="179"/>
      <c r="I21" s="179"/>
      <c r="J21" s="179"/>
      <c r="K21" s="179"/>
      <c r="L21" s="179"/>
      <c r="M21" s="179"/>
      <c r="N21" s="180"/>
      <c r="O21" s="171">
        <v>20.76</v>
      </c>
      <c r="P21" s="172"/>
      <c r="Q21" s="173">
        <v>24.18</v>
      </c>
      <c r="R21" s="173"/>
      <c r="S21" s="173">
        <v>26.44</v>
      </c>
      <c r="T21" s="181"/>
    </row>
    <row r="22" spans="2:20" ht="12.75">
      <c r="B22" s="40">
        <v>4</v>
      </c>
      <c r="C22" s="178" t="s">
        <v>61</v>
      </c>
      <c r="D22" s="179"/>
      <c r="E22" s="179"/>
      <c r="F22" s="179"/>
      <c r="G22" s="179"/>
      <c r="H22" s="179"/>
      <c r="I22" s="179"/>
      <c r="J22" s="179"/>
      <c r="K22" s="179"/>
      <c r="L22" s="179"/>
      <c r="M22" s="179"/>
      <c r="N22" s="180"/>
      <c r="O22" s="171">
        <v>24</v>
      </c>
      <c r="P22" s="172"/>
      <c r="Q22" s="173">
        <v>25.84</v>
      </c>
      <c r="R22" s="173"/>
      <c r="S22" s="173">
        <v>27.86</v>
      </c>
      <c r="T22" s="181"/>
    </row>
    <row r="23" spans="2:20" ht="12.75">
      <c r="B23" s="40">
        <v>5</v>
      </c>
      <c r="C23" s="178" t="s">
        <v>62</v>
      </c>
      <c r="D23" s="179"/>
      <c r="E23" s="179"/>
      <c r="F23" s="179"/>
      <c r="G23" s="179"/>
      <c r="H23" s="179"/>
      <c r="I23" s="179"/>
      <c r="J23" s="179"/>
      <c r="K23" s="179"/>
      <c r="L23" s="179"/>
      <c r="M23" s="179"/>
      <c r="N23" s="180"/>
      <c r="O23" s="171">
        <v>22.8</v>
      </c>
      <c r="P23" s="172"/>
      <c r="Q23" s="173">
        <v>27.48</v>
      </c>
      <c r="R23" s="173"/>
      <c r="S23" s="173">
        <v>30.95</v>
      </c>
      <c r="T23" s="181"/>
    </row>
    <row r="24" spans="2:20" ht="13.5" thickBot="1">
      <c r="B24" s="41">
        <v>6</v>
      </c>
      <c r="C24" s="168" t="s">
        <v>63</v>
      </c>
      <c r="D24" s="169"/>
      <c r="E24" s="169"/>
      <c r="F24" s="169"/>
      <c r="G24" s="169"/>
      <c r="H24" s="169"/>
      <c r="I24" s="169"/>
      <c r="J24" s="169"/>
      <c r="K24" s="169"/>
      <c r="L24" s="169"/>
      <c r="M24" s="169"/>
      <c r="N24" s="170"/>
      <c r="O24" s="174">
        <v>11.1</v>
      </c>
      <c r="P24" s="175"/>
      <c r="Q24" s="176">
        <v>14.02</v>
      </c>
      <c r="R24" s="176"/>
      <c r="S24" s="176">
        <v>16.8</v>
      </c>
      <c r="T24" s="177"/>
    </row>
    <row r="25" spans="2:23" ht="13.5" thickBot="1">
      <c r="B25" s="36"/>
      <c r="I25" s="36"/>
      <c r="J25" s="36"/>
      <c r="K25" s="36"/>
      <c r="L25" s="36"/>
      <c r="M25" s="36"/>
      <c r="N25" s="36"/>
      <c r="W25" s="42" t="s">
        <v>64</v>
      </c>
    </row>
    <row r="26" ht="16.5" thickBot="1">
      <c r="B26" s="37">
        <v>2</v>
      </c>
    </row>
    <row r="27" spans="2:9" ht="16.5" thickBot="1">
      <c r="B27" s="38" t="s">
        <v>65</v>
      </c>
      <c r="C27" s="159"/>
      <c r="D27" s="160"/>
      <c r="E27" s="160"/>
      <c r="F27" s="160"/>
      <c r="G27" s="160"/>
      <c r="H27" s="160"/>
      <c r="I27" s="161"/>
    </row>
    <row r="28" spans="2:9" ht="12.75">
      <c r="B28" s="40">
        <v>1</v>
      </c>
      <c r="C28" s="162" t="s">
        <v>4</v>
      </c>
      <c r="D28" s="163"/>
      <c r="E28" s="163"/>
      <c r="F28" s="163"/>
      <c r="G28" s="163"/>
      <c r="H28" s="163"/>
      <c r="I28" s="164"/>
    </row>
    <row r="29" spans="2:9" ht="13.5" thickBot="1">
      <c r="B29" s="40">
        <v>2</v>
      </c>
      <c r="C29" s="165" t="s">
        <v>5</v>
      </c>
      <c r="D29" s="166"/>
      <c r="E29" s="166"/>
      <c r="F29" s="166"/>
      <c r="G29" s="166"/>
      <c r="H29" s="166"/>
      <c r="I29" s="167"/>
    </row>
    <row r="48" spans="3:14" ht="12.75">
      <c r="C48" s="43"/>
      <c r="D48" s="43"/>
      <c r="E48" s="43"/>
      <c r="F48" s="43"/>
      <c r="G48" s="43"/>
      <c r="H48" s="43"/>
      <c r="I48" s="43"/>
      <c r="J48" s="43"/>
      <c r="K48" s="43"/>
      <c r="L48" s="43"/>
      <c r="M48" s="43"/>
      <c r="N48" s="43"/>
    </row>
    <row r="49" spans="3:14" ht="12.75">
      <c r="C49" s="43"/>
      <c r="D49" s="43"/>
      <c r="E49" s="43"/>
      <c r="F49" s="43"/>
      <c r="G49" s="43"/>
      <c r="H49" s="43"/>
      <c r="I49" s="43"/>
      <c r="J49" s="43"/>
      <c r="K49" s="43"/>
      <c r="L49" s="43"/>
      <c r="M49" s="43"/>
      <c r="N49" s="43"/>
    </row>
    <row r="50" spans="3:14" ht="12.75">
      <c r="C50" s="43"/>
      <c r="D50" s="43"/>
      <c r="E50" s="43"/>
      <c r="F50" s="43"/>
      <c r="G50" s="43"/>
      <c r="H50" s="43"/>
      <c r="I50" s="43"/>
      <c r="J50" s="43"/>
      <c r="K50" s="43"/>
      <c r="L50" s="43"/>
      <c r="M50" s="43"/>
      <c r="N50" s="43"/>
    </row>
    <row r="51" spans="3:14" ht="12.75">
      <c r="C51" s="43"/>
      <c r="D51" s="43"/>
      <c r="E51" s="43"/>
      <c r="F51" s="43"/>
      <c r="G51" s="43"/>
      <c r="H51" s="43"/>
      <c r="I51" s="43"/>
      <c r="J51" s="43"/>
      <c r="K51" s="43"/>
      <c r="L51" s="43"/>
      <c r="M51" s="43"/>
      <c r="N51" s="43"/>
    </row>
  </sheetData>
  <sheetProtection/>
  <mergeCells count="32">
    <mergeCell ref="Q20:R20"/>
    <mergeCell ref="S22:T22"/>
    <mergeCell ref="S20:T20"/>
    <mergeCell ref="C4:H4"/>
    <mergeCell ref="I4:N4"/>
    <mergeCell ref="O4:T4"/>
    <mergeCell ref="C18:N18"/>
    <mergeCell ref="O18:T18"/>
    <mergeCell ref="C21:N21"/>
    <mergeCell ref="Q19:R19"/>
    <mergeCell ref="S19:T19"/>
    <mergeCell ref="C19:N19"/>
    <mergeCell ref="O19:P19"/>
    <mergeCell ref="S24:T24"/>
    <mergeCell ref="C23:N23"/>
    <mergeCell ref="O23:P23"/>
    <mergeCell ref="Q23:R23"/>
    <mergeCell ref="C20:N20"/>
    <mergeCell ref="O20:P20"/>
    <mergeCell ref="S21:T21"/>
    <mergeCell ref="S23:T23"/>
    <mergeCell ref="Q22:R22"/>
    <mergeCell ref="C22:N22"/>
    <mergeCell ref="C27:I27"/>
    <mergeCell ref="C28:I28"/>
    <mergeCell ref="C29:I29"/>
    <mergeCell ref="C24:N24"/>
    <mergeCell ref="O21:P21"/>
    <mergeCell ref="Q21:R21"/>
    <mergeCell ref="O24:P24"/>
    <mergeCell ref="Q24:R24"/>
    <mergeCell ref="O22:P22"/>
  </mergeCells>
  <conditionalFormatting sqref="N5:N14 B24:N24 T5:T14 H5:H14">
    <cfRule type="expression" priority="1" dxfId="0" stopIfTrue="1">
      <formula>($B$1=6)</formula>
    </cfRule>
  </conditionalFormatting>
  <conditionalFormatting sqref="M5:M14 B23:N23 S5:S14 G5:G14">
    <cfRule type="expression" priority="2" dxfId="0" stopIfTrue="1">
      <formula>($B$1=5)</formula>
    </cfRule>
  </conditionalFormatting>
  <conditionalFormatting sqref="L5:L14 B22:N22 R5:R14 F5:F14">
    <cfRule type="expression" priority="3" dxfId="0" stopIfTrue="1">
      <formula>($B$1=4)</formula>
    </cfRule>
  </conditionalFormatting>
  <conditionalFormatting sqref="P15:T15 B21:N21 Q5:Q14 E5:E14 K5:K14 D15:H15 J15:N15 B29">
    <cfRule type="expression" priority="4" dxfId="0" stopIfTrue="1">
      <formula>($B$1=3)</formula>
    </cfRule>
  </conditionalFormatting>
  <conditionalFormatting sqref="J5:J14 B20:N20 P5:P14 D5:D14 B28">
    <cfRule type="expression" priority="5" dxfId="0" stopIfTrue="1">
      <formula>($B$1=2)</formula>
    </cfRule>
  </conditionalFormatting>
  <conditionalFormatting sqref="O5:O15 B19:N19 C18:N18 C5:C15 I5:I15">
    <cfRule type="expression" priority="6" dxfId="0" stopIfTrue="1">
      <formula>($B$1=1)</formula>
    </cfRule>
  </conditionalFormatting>
  <printOptions/>
  <pageMargins left="0.787401575" right="0.787401575" top="0.984251969" bottom="0.984251969"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Speggiorin</dc:creator>
  <cp:keywords/>
  <dc:description/>
  <cp:lastModifiedBy>User</cp:lastModifiedBy>
  <cp:lastPrinted>2023-07-31T19:24:55Z</cp:lastPrinted>
  <dcterms:created xsi:type="dcterms:W3CDTF">2014-06-24T16:50:41Z</dcterms:created>
  <dcterms:modified xsi:type="dcterms:W3CDTF">2023-07-31T19:25:39Z</dcterms:modified>
  <cp:category/>
  <cp:version/>
  <cp:contentType/>
  <cp:contentStatus/>
</cp:coreProperties>
</file>